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310" yWindow="540" windowWidth="12435" windowHeight="7320" activeTab="4"/>
  </bookViews>
  <sheets>
    <sheet name="пр.взв." sheetId="2" r:id="rId1"/>
    <sheet name="полуфинал" sheetId="5" r:id="rId2"/>
    <sheet name="Стартовый" sheetId="4" r:id="rId3"/>
    <sheet name="наградной лист" sheetId="6" r:id="rId4"/>
    <sheet name="пр.хода" sheetId="3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P9" i="3"/>
  <c r="P13"/>
  <c r="P11"/>
  <c r="P19"/>
  <c r="P39"/>
  <c r="P35"/>
  <c r="P31"/>
  <c r="P29"/>
  <c r="P27"/>
  <c r="P23"/>
  <c r="P21"/>
  <c r="P25"/>
  <c r="P33"/>
  <c r="P37"/>
  <c r="P41"/>
  <c r="P15"/>
  <c r="P17"/>
  <c r="A3" i="2" l="1"/>
  <c r="J16" i="6"/>
  <c r="J11"/>
  <c r="H11" s="1"/>
  <c r="J6"/>
  <c r="H6" s="1"/>
  <c r="D15" i="5"/>
  <c r="D6"/>
  <c r="O11" i="3"/>
  <c r="O7"/>
  <c r="A3" i="4"/>
  <c r="H3" s="1"/>
  <c r="A2" i="6"/>
  <c r="A1"/>
  <c r="B23"/>
  <c r="H21"/>
  <c r="B21"/>
  <c r="B18"/>
  <c r="H16"/>
  <c r="B16"/>
  <c r="B13"/>
  <c r="B11"/>
  <c r="B8"/>
  <c r="B6"/>
  <c r="C4"/>
  <c r="Q31" i="3"/>
  <c r="H2" i="4"/>
  <c r="A2"/>
  <c r="C6" i="5"/>
  <c r="E6"/>
  <c r="E13"/>
  <c r="E15"/>
  <c r="D13"/>
  <c r="C13"/>
  <c r="C15"/>
  <c r="C4"/>
  <c r="E4"/>
  <c r="D4"/>
  <c r="F10"/>
  <c r="F1"/>
  <c r="G21"/>
  <c r="F21"/>
  <c r="A21"/>
  <c r="G19"/>
  <c r="F19"/>
  <c r="A19"/>
  <c r="Q9" i="3"/>
  <c r="D60"/>
  <c r="B44"/>
  <c r="B10"/>
  <c r="B8"/>
  <c r="K5" i="4"/>
  <c r="K7"/>
  <c r="K9"/>
  <c r="K11"/>
  <c r="K13"/>
  <c r="K15"/>
  <c r="K17"/>
  <c r="K19"/>
  <c r="K21"/>
  <c r="K23"/>
  <c r="K25"/>
  <c r="K27"/>
  <c r="K29"/>
  <c r="K31"/>
  <c r="K35"/>
  <c r="K33"/>
  <c r="J35"/>
  <c r="J33"/>
  <c r="J31"/>
  <c r="J29"/>
  <c r="J27"/>
  <c r="J25"/>
  <c r="J23"/>
  <c r="J21"/>
  <c r="J19"/>
  <c r="J17"/>
  <c r="J15"/>
  <c r="J13"/>
  <c r="J11"/>
  <c r="J9"/>
  <c r="J7"/>
  <c r="J5"/>
  <c r="D35"/>
  <c r="C35"/>
  <c r="B35"/>
  <c r="I35"/>
  <c r="I33"/>
  <c r="I31"/>
  <c r="I29"/>
  <c r="I27"/>
  <c r="I25"/>
  <c r="I23"/>
  <c r="I21"/>
  <c r="I19"/>
  <c r="I17"/>
  <c r="I15"/>
  <c r="I13"/>
  <c r="I11"/>
  <c r="I9"/>
  <c r="I7"/>
  <c r="I5"/>
  <c r="D33"/>
  <c r="C33"/>
  <c r="B33"/>
  <c r="D31"/>
  <c r="C31"/>
  <c r="B31"/>
  <c r="D29"/>
  <c r="C29"/>
  <c r="B29"/>
  <c r="D27"/>
  <c r="C27"/>
  <c r="B27"/>
  <c r="D25"/>
  <c r="C25"/>
  <c r="B25"/>
  <c r="D23"/>
  <c r="C23"/>
  <c r="B23"/>
  <c r="D21"/>
  <c r="C21"/>
  <c r="B21"/>
  <c r="D19"/>
  <c r="C19"/>
  <c r="B19"/>
  <c r="D17"/>
  <c r="C17"/>
  <c r="B17"/>
  <c r="D15"/>
  <c r="C15"/>
  <c r="B15"/>
  <c r="D13"/>
  <c r="C13"/>
  <c r="B13"/>
  <c r="D11"/>
  <c r="C11"/>
  <c r="B11"/>
  <c r="D9"/>
  <c r="C9"/>
  <c r="B9"/>
  <c r="D7"/>
  <c r="C7"/>
  <c r="B7"/>
  <c r="D5"/>
  <c r="C5"/>
  <c r="B5"/>
  <c r="Q7" i="3"/>
  <c r="D72"/>
  <c r="D70"/>
  <c r="D68"/>
  <c r="D66"/>
  <c r="D64"/>
  <c r="D62"/>
  <c r="D58"/>
  <c r="D56"/>
  <c r="D54"/>
  <c r="D52"/>
  <c r="D50"/>
  <c r="D48"/>
  <c r="D46"/>
  <c r="D44"/>
  <c r="D42"/>
  <c r="C42"/>
  <c r="C44"/>
  <c r="C46"/>
  <c r="C48"/>
  <c r="C50"/>
  <c r="C52"/>
  <c r="C54"/>
  <c r="C56"/>
  <c r="C58"/>
  <c r="C60"/>
  <c r="C62"/>
  <c r="C64"/>
  <c r="C66"/>
  <c r="C68"/>
  <c r="C70"/>
  <c r="C72"/>
  <c r="B72"/>
  <c r="B70"/>
  <c r="B68"/>
  <c r="B66"/>
  <c r="B64"/>
  <c r="B62"/>
  <c r="B60"/>
  <c r="B58"/>
  <c r="B56"/>
  <c r="B54"/>
  <c r="B52"/>
  <c r="B50"/>
  <c r="B42"/>
  <c r="B48"/>
  <c r="B46"/>
  <c r="B38"/>
  <c r="D4"/>
  <c r="D38"/>
  <c r="D36"/>
  <c r="D34"/>
  <c r="D32"/>
  <c r="D30"/>
  <c r="D28"/>
  <c r="D26"/>
  <c r="D24"/>
  <c r="D22"/>
  <c r="D20"/>
  <c r="D18"/>
  <c r="D16"/>
  <c r="D14"/>
  <c r="D12"/>
  <c r="D10"/>
  <c r="C8"/>
  <c r="C10"/>
  <c r="C12"/>
  <c r="C14"/>
  <c r="C16"/>
  <c r="C18"/>
  <c r="C20"/>
  <c r="C22"/>
  <c r="C24"/>
  <c r="C26"/>
  <c r="C28"/>
  <c r="C30"/>
  <c r="C32"/>
  <c r="C34"/>
  <c r="C36"/>
  <c r="C38"/>
  <c r="B36"/>
  <c r="B34"/>
  <c r="B32"/>
  <c r="B30"/>
  <c r="B28"/>
  <c r="B26"/>
  <c r="B24"/>
  <c r="B20"/>
  <c r="B16"/>
  <c r="B14"/>
  <c r="B12"/>
  <c r="D8"/>
  <c r="F78"/>
  <c r="F75"/>
  <c r="Q69"/>
  <c r="Q67"/>
  <c r="Q65"/>
  <c r="Q63"/>
  <c r="Q61"/>
  <c r="Q59"/>
  <c r="Q57"/>
  <c r="Q55"/>
  <c r="Q53"/>
  <c r="Q51"/>
  <c r="Q49"/>
  <c r="Q47"/>
  <c r="Q45"/>
  <c r="Q43"/>
  <c r="Q41"/>
  <c r="Q39"/>
  <c r="Q37"/>
  <c r="Q35"/>
  <c r="Q33"/>
  <c r="Q29"/>
  <c r="Q27"/>
  <c r="Q25"/>
  <c r="Q23"/>
  <c r="Q21"/>
  <c r="Q19"/>
  <c r="Q17"/>
  <c r="Q15"/>
  <c r="Q13"/>
  <c r="Q11"/>
  <c r="P69"/>
  <c r="P67"/>
  <c r="P65"/>
  <c r="P63"/>
  <c r="P61"/>
  <c r="P59"/>
  <c r="P57"/>
  <c r="P55"/>
  <c r="P53"/>
  <c r="P51"/>
  <c r="P49"/>
  <c r="P47"/>
  <c r="P45"/>
  <c r="P43"/>
  <c r="C2"/>
  <c r="D3"/>
  <c r="P7"/>
  <c r="A1" i="4"/>
  <c r="H1"/>
  <c r="C78" i="3"/>
  <c r="C75"/>
  <c r="A78"/>
  <c r="A75"/>
</calcChain>
</file>

<file path=xl/sharedStrings.xml><?xml version="1.0" encoding="utf-8"?>
<sst xmlns="http://schemas.openxmlformats.org/spreadsheetml/2006/main" count="170" uniqueCount="103">
  <si>
    <t>А1</t>
  </si>
  <si>
    <t>Б1</t>
  </si>
  <si>
    <t>1</t>
  </si>
  <si>
    <t>19</t>
  </si>
  <si>
    <t>2</t>
  </si>
  <si>
    <t>21</t>
  </si>
  <si>
    <t>3</t>
  </si>
  <si>
    <t>25</t>
  </si>
  <si>
    <t>4</t>
  </si>
  <si>
    <t>27</t>
  </si>
  <si>
    <t>5</t>
  </si>
  <si>
    <t>28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</si>
  <si>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</si>
  <si>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</si>
  <si>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</si>
  <si>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</si>
  <si>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</si>
  <si>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</si>
  <si>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</si>
  <si>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</si>
  <si>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</si>
  <si>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</si>
  <si>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</si>
  <si>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</si>
  <si>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</si>
  <si>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</si>
  <si>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22</t>
  </si>
  <si>
    <t>23</t>
  </si>
  <si>
    <t>24</t>
  </si>
  <si>
    <t>26</t>
  </si>
  <si>
    <t>29</t>
  </si>
  <si>
    <t>30</t>
  </si>
  <si>
    <t>31</t>
  </si>
  <si>
    <t>32</t>
  </si>
  <si>
    <t>"А"</t>
  </si>
  <si>
    <t>"Б"</t>
  </si>
  <si>
    <t>№ j</t>
  </si>
  <si>
    <t>Name</t>
  </si>
  <si>
    <t>Yob., Rank</t>
  </si>
  <si>
    <t>Country/Team</t>
  </si>
  <si>
    <t>Coach</t>
  </si>
  <si>
    <t>№ or</t>
  </si>
  <si>
    <t>PROTOKOL of competitions</t>
  </si>
  <si>
    <t>А</t>
  </si>
  <si>
    <t>Struggle for 3 place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</si>
  <si>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</si>
  <si>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Color</t>
  </si>
  <si>
    <t>Country</t>
  </si>
  <si>
    <t>Estimations</t>
  </si>
  <si>
    <t>tame</t>
  </si>
  <si>
    <t>Score</t>
  </si>
  <si>
    <t>Result</t>
  </si>
  <si>
    <t>Referee</t>
  </si>
  <si>
    <t>FINAL</t>
  </si>
  <si>
    <r>
      <t xml:space="preserve">                                               </t>
    </r>
    <r>
      <rPr>
        <b/>
        <sz val="12"/>
        <rFont val="Arial Narrow"/>
        <family val="2"/>
        <charset val="204"/>
      </rPr>
      <t>CM</t>
    </r>
    <r>
      <rPr>
        <sz val="12"/>
        <rFont val="Arial Narrow"/>
        <family val="2"/>
        <charset val="204"/>
      </rPr>
      <t xml:space="preserve">_____________________ </t>
    </r>
    <r>
      <rPr>
        <b/>
        <sz val="12"/>
        <rFont val="Arial Narrow"/>
        <family val="2"/>
        <charset val="204"/>
      </rPr>
      <t>А</t>
    </r>
    <r>
      <rPr>
        <sz val="12"/>
        <rFont val="Arial Narrow"/>
        <family val="2"/>
        <charset val="204"/>
      </rPr>
      <t xml:space="preserve">_______________________ </t>
    </r>
    <r>
      <rPr>
        <b/>
        <sz val="12"/>
        <rFont val="Arial Narrow"/>
        <family val="2"/>
        <charset val="204"/>
      </rPr>
      <t>LJ</t>
    </r>
    <r>
      <rPr>
        <sz val="12"/>
        <rFont val="Arial Narrow"/>
        <family val="2"/>
        <charset val="204"/>
      </rPr>
      <t>______________________</t>
    </r>
  </si>
  <si>
    <t>R</t>
  </si>
  <si>
    <t>B</t>
  </si>
  <si>
    <t>I p</t>
  </si>
  <si>
    <t>II p</t>
  </si>
  <si>
    <t>III p</t>
  </si>
  <si>
    <t>SHEET FOR REWARDING</t>
  </si>
  <si>
    <t>The сoach of the winner</t>
  </si>
  <si>
    <t>Awards hand over:</t>
  </si>
  <si>
    <t>SEKURYANU Ivan</t>
  </si>
  <si>
    <t>MDA</t>
  </si>
  <si>
    <t>OSHLOBANU Sergei</t>
  </si>
  <si>
    <t>MANABAYEV Dauren</t>
  </si>
  <si>
    <t>1990ms</t>
  </si>
  <si>
    <t>KAZ</t>
  </si>
  <si>
    <t>ZHOTABAYEV Askar</t>
  </si>
  <si>
    <t>1984ms</t>
  </si>
  <si>
    <t>ERGAZIEV SERIK</t>
  </si>
  <si>
    <t>ALDIEV Duman</t>
  </si>
  <si>
    <t>1988ms</t>
  </si>
  <si>
    <t>TURENOV Nursultan</t>
  </si>
  <si>
    <t>1993ms</t>
  </si>
  <si>
    <t>DALAI Enkhbold</t>
  </si>
  <si>
    <t>1985msic</t>
  </si>
  <si>
    <t>MGL</t>
  </si>
  <si>
    <t>KOKOVICH Ilya</t>
  </si>
  <si>
    <t>RUS</t>
  </si>
  <si>
    <t>PEREPLYUK Andrei</t>
  </si>
  <si>
    <t>1985ms</t>
  </si>
  <si>
    <t>GASIMOV Kanan</t>
  </si>
  <si>
    <t>1990kms</t>
  </si>
  <si>
    <t>AZE</t>
  </si>
  <si>
    <t>LEE Hyumbaek</t>
  </si>
  <si>
    <t>KOR</t>
  </si>
  <si>
    <t>SAFAROV Khurshedzhon</t>
  </si>
  <si>
    <t>TJK</t>
  </si>
  <si>
    <t>ZAYNALOBUDDINI Azamkhon</t>
  </si>
  <si>
    <t>1992ms</t>
  </si>
  <si>
    <t>PAPOU Stsiapan</t>
  </si>
  <si>
    <t>BLR</t>
  </si>
  <si>
    <t>NASYROV Yevgeni</t>
  </si>
  <si>
    <t>IZATULLOI Davlahmad</t>
  </si>
  <si>
    <t>1992</t>
  </si>
  <si>
    <t xml:space="preserve">Weight category 82  kg </t>
  </si>
  <si>
    <t>GOROBEC Andrei</t>
  </si>
  <si>
    <t>1986msmk</t>
  </si>
  <si>
    <t>ң</t>
  </si>
  <si>
    <t>5-8</t>
  </si>
  <si>
    <t>9-17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</si>
</sst>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4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b/>
      <sz val="9"/>
      <name val="Arial Cyr"/>
      <charset val="204"/>
    </font>
    <font>
      <sz val="9"/>
      <color indexed="10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9"/>
      <color theme="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26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4" xfId="0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Border="1" applyAlignment="1" applyProtection="1"/>
    <xf numFmtId="0" fontId="10" fillId="0" borderId="0" xfId="1" applyFont="1" applyBorder="1" applyAlignment="1" applyProtection="1"/>
    <xf numFmtId="0" fontId="10" fillId="0" borderId="0" xfId="1" applyFont="1" applyAlignment="1" applyProtection="1"/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2" fillId="0" borderId="5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5" xfId="1" applyFont="1" applyBorder="1" applyAlignment="1" applyProtection="1"/>
    <xf numFmtId="0" fontId="0" fillId="0" borderId="10" xfId="0" applyBorder="1"/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16" fillId="0" borderId="0" xfId="0" applyFont="1"/>
    <xf numFmtId="0" fontId="17" fillId="0" borderId="11" xfId="0" applyFont="1" applyBorder="1" applyAlignment="1"/>
    <xf numFmtId="0" fontId="3" fillId="0" borderId="0" xfId="1" applyFont="1" applyAlignment="1" applyProtection="1">
      <alignment vertical="center" wrapText="1"/>
    </xf>
    <xf numFmtId="0" fontId="16" fillId="0" borderId="0" xfId="0" applyFont="1" applyAlignment="1">
      <alignment horizontal="center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3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1" applyNumberFormat="1" applyFont="1" applyAlignment="1" applyProtection="1">
      <alignment vertical="center" wrapText="1"/>
    </xf>
    <xf numFmtId="49" fontId="0" fillId="0" borderId="0" xfId="0" applyNumberFormat="1" applyBorder="1"/>
    <xf numFmtId="0" fontId="15" fillId="0" borderId="0" xfId="0" applyFont="1" applyAlignment="1">
      <alignment vertical="center"/>
    </xf>
    <xf numFmtId="164" fontId="20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4" fontId="15" fillId="0" borderId="0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 wrapText="1"/>
    </xf>
    <xf numFmtId="0" fontId="0" fillId="0" borderId="5" xfId="0" applyFill="1" applyBorder="1"/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5" fillId="0" borderId="0" xfId="0" applyFont="1"/>
    <xf numFmtId="0" fontId="24" fillId="0" borderId="0" xfId="0" applyFont="1"/>
    <xf numFmtId="0" fontId="0" fillId="0" borderId="0" xfId="0" applyAlignment="1">
      <alignment horizontal="right"/>
    </xf>
    <xf numFmtId="0" fontId="24" fillId="0" borderId="4" xfId="0" applyFont="1" applyBorder="1"/>
    <xf numFmtId="0" fontId="24" fillId="0" borderId="0" xfId="0" applyFont="1" applyBorder="1"/>
    <xf numFmtId="0" fontId="24" fillId="0" borderId="5" xfId="0" applyFont="1" applyBorder="1"/>
    <xf numFmtId="0" fontId="3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1" applyNumberFormat="1" applyFont="1" applyAlignment="1" applyProtection="1">
      <alignment horizontal="center" vertical="center" wrapText="1"/>
    </xf>
    <xf numFmtId="0" fontId="4" fillId="0" borderId="16" xfId="1" applyFont="1" applyBorder="1" applyAlignment="1" applyProtection="1">
      <alignment horizontal="center" vertical="center"/>
    </xf>
    <xf numFmtId="0" fontId="3" fillId="0" borderId="0" xfId="1" applyNumberFormat="1" applyFont="1" applyAlignment="1" applyProtection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64" fontId="15" fillId="0" borderId="12" xfId="2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justify" wrapText="1"/>
    </xf>
    <xf numFmtId="0" fontId="2" fillId="0" borderId="7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0" fontId="6" fillId="0" borderId="17" xfId="1" applyFont="1" applyBorder="1" applyAlignment="1" applyProtection="1">
      <alignment horizontal="center" vertical="center" wrapText="1"/>
    </xf>
    <xf numFmtId="0" fontId="6" fillId="0" borderId="18" xfId="0" applyFont="1" applyBorder="1"/>
    <xf numFmtId="0" fontId="8" fillId="0" borderId="12" xfId="1" applyFont="1" applyFill="1" applyBorder="1" applyAlignment="1" applyProtection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0" fillId="0" borderId="12" xfId="0" applyBorder="1"/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20" fillId="2" borderId="17" xfId="2" applyFont="1" applyFill="1" applyBorder="1" applyAlignment="1">
      <alignment horizontal="center" vertical="center" wrapText="1"/>
    </xf>
    <xf numFmtId="164" fontId="20" fillId="2" borderId="19" xfId="2" applyFont="1" applyFill="1" applyBorder="1" applyAlignment="1">
      <alignment horizontal="center" vertical="center" wrapText="1"/>
    </xf>
    <xf numFmtId="0" fontId="1" fillId="0" borderId="12" xfId="1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20" fillId="3" borderId="12" xfId="2" applyFont="1" applyFill="1" applyBorder="1" applyAlignment="1">
      <alignment horizontal="center" vertical="center" wrapText="1"/>
    </xf>
    <xf numFmtId="164" fontId="15" fillId="0" borderId="6" xfId="2" applyFont="1" applyBorder="1" applyAlignment="1">
      <alignment horizontal="center" vertical="center" wrapText="1"/>
    </xf>
    <xf numFmtId="164" fontId="15" fillId="0" borderId="9" xfId="2" applyFont="1" applyBorder="1" applyAlignment="1">
      <alignment horizontal="center" vertical="center" wrapText="1"/>
    </xf>
    <xf numFmtId="0" fontId="0" fillId="0" borderId="9" xfId="0" applyBorder="1"/>
    <xf numFmtId="0" fontId="6" fillId="0" borderId="16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NumberFormat="1" applyFont="1" applyBorder="1" applyAlignment="1" applyProtection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3" fillId="4" borderId="29" xfId="1" applyFont="1" applyFill="1" applyBorder="1" applyAlignment="1" applyProtection="1">
      <alignment horizontal="center" vertical="center" wrapText="1"/>
    </xf>
    <xf numFmtId="0" fontId="23" fillId="4" borderId="30" xfId="1" applyFont="1" applyFill="1" applyBorder="1" applyAlignment="1" applyProtection="1">
      <alignment horizontal="center" vertical="center" wrapText="1"/>
    </xf>
    <xf numFmtId="0" fontId="23" fillId="4" borderId="31" xfId="1" applyFont="1" applyFill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3" borderId="0" xfId="1" applyFont="1" applyFill="1" applyBorder="1" applyAlignment="1" applyProtection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2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7" fillId="2" borderId="32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16" xfId="0" applyFont="1" applyBorder="1" applyAlignment="1">
      <alignment horizontal="left"/>
    </xf>
    <xf numFmtId="0" fontId="21" fillId="0" borderId="11" xfId="0" applyFont="1" applyBorder="1" applyAlignment="1">
      <alignment horizontal="left"/>
    </xf>
    <xf numFmtId="0" fontId="21" fillId="0" borderId="16" xfId="0" applyFont="1" applyBorder="1" applyAlignment="1">
      <alignment horizontal="left"/>
    </xf>
    <xf numFmtId="49" fontId="9" fillId="0" borderId="19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49" fontId="32" fillId="0" borderId="0" xfId="0" applyNumberFormat="1" applyFont="1" applyBorder="1" applyAlignment="1">
      <alignment horizontal="center"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22" fillId="0" borderId="22" xfId="0" applyNumberFormat="1" applyFon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37" xfId="0" applyNumberForma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9" fillId="0" borderId="0" xfId="1" applyFont="1" applyAlignment="1" applyProtection="1">
      <alignment horizontal="left" vertical="center"/>
    </xf>
    <xf numFmtId="0" fontId="29" fillId="0" borderId="0" xfId="1" applyFont="1" applyAlignment="1" applyProtection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26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8" fillId="0" borderId="39" xfId="0" applyNumberFormat="1" applyFont="1" applyBorder="1" applyAlignment="1">
      <alignment horizontal="center" vertical="center" wrapText="1"/>
    </xf>
    <xf numFmtId="0" fontId="8" fillId="0" borderId="38" xfId="0" applyNumberFormat="1" applyFont="1" applyBorder="1" applyAlignment="1">
      <alignment horizontal="center" vertical="center" wrapText="1"/>
    </xf>
    <xf numFmtId="0" fontId="22" fillId="0" borderId="21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8" fillId="0" borderId="41" xfId="0" applyNumberFormat="1" applyFont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0" fillId="0" borderId="0" xfId="1" applyNumberFormat="1" applyFont="1" applyBorder="1" applyAlignment="1" applyProtection="1">
      <alignment horizontal="center" vertical="center" wrapText="1"/>
    </xf>
    <xf numFmtId="0" fontId="10" fillId="6" borderId="29" xfId="1" applyFont="1" applyFill="1" applyBorder="1" applyAlignment="1" applyProtection="1">
      <alignment horizontal="center" vertical="center"/>
    </xf>
    <xf numFmtId="0" fontId="6" fillId="6" borderId="30" xfId="1" applyFont="1" applyFill="1" applyBorder="1" applyAlignment="1" applyProtection="1">
      <alignment horizontal="center" vertical="center"/>
    </xf>
    <xf numFmtId="0" fontId="6" fillId="6" borderId="31" xfId="1" applyFont="1" applyFill="1" applyBorder="1" applyAlignment="1" applyProtection="1">
      <alignment horizontal="center" vertical="center"/>
    </xf>
    <xf numFmtId="0" fontId="8" fillId="0" borderId="20" xfId="0" applyNumberFormat="1" applyFont="1" applyBorder="1" applyAlignment="1">
      <alignment horizontal="center" vertical="center" wrapText="1"/>
    </xf>
    <xf numFmtId="0" fontId="30" fillId="0" borderId="0" xfId="1" applyFont="1" applyAlignment="1" applyProtection="1">
      <alignment horizontal="center" vertical="center"/>
    </xf>
    <xf numFmtId="0" fontId="30" fillId="0" borderId="0" xfId="1" applyFont="1" applyBorder="1" applyAlignment="1" applyProtection="1">
      <alignment horizontal="center" vertical="center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062" name="Line 4"/>
        <xdr:cNvSpPr>
          <a:spLocks noChangeShapeType="1"/>
        </xdr:cNvSpPr>
      </xdr:nvSpPr>
      <xdr:spPr bwMode="auto">
        <a:xfrm>
          <a:off x="6381750" y="262890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571500</xdr:colOff>
      <xdr:row>2</xdr:row>
      <xdr:rowOff>171450</xdr:rowOff>
    </xdr:to>
    <xdr:pic>
      <xdr:nvPicPr>
        <xdr:cNvPr id="1125" name="Рисунок 2" descr="C:\Users\User\AppData\Local\Temp\Rar$DI00.684\FIAS копия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190500</xdr:rowOff>
    </xdr:from>
    <xdr:to>
      <xdr:col>15</xdr:col>
      <xdr:colOff>800100</xdr:colOff>
      <xdr:row>2</xdr:row>
      <xdr:rowOff>66675</xdr:rowOff>
    </xdr:to>
    <xdr:pic>
      <xdr:nvPicPr>
        <xdr:cNvPr id="1126" name="Рисунок 4" descr="C:\Users\User\AppData\Local\Temp\Rar$DI10.943\НУР ОТАН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2075" y="190500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809625</xdr:colOff>
      <xdr:row>0</xdr:row>
      <xdr:rowOff>190500</xdr:rowOff>
    </xdr:from>
    <xdr:to>
      <xdr:col>16</xdr:col>
      <xdr:colOff>333375</xdr:colOff>
      <xdr:row>2</xdr:row>
      <xdr:rowOff>152400</xdr:rowOff>
    </xdr:to>
    <xdr:pic>
      <xdr:nvPicPr>
        <xdr:cNvPr id="1127" name="Рисунок 5" descr="C:\Users\User\AppData\Local\Temp\Rar$DI00.814\обл спорт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34075" y="1905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581025</xdr:colOff>
      <xdr:row>0</xdr:row>
      <xdr:rowOff>171450</xdr:rowOff>
    </xdr:from>
    <xdr:to>
      <xdr:col>2</xdr:col>
      <xdr:colOff>47625</xdr:colOff>
      <xdr:row>2</xdr:row>
      <xdr:rowOff>200025</xdr:rowOff>
    </xdr:to>
    <xdr:pic>
      <xdr:nvPicPr>
        <xdr:cNvPr id="1128" name="Рисунок 5" descr="самбо ЭМБЛЕМА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7384" t="16472" r="7202" b="16850"/>
        <a:stretch>
          <a:fillRect/>
        </a:stretch>
      </xdr:blipFill>
      <xdr:spPr bwMode="auto">
        <a:xfrm>
          <a:off x="809625" y="171450"/>
          <a:ext cx="8572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of the World Cup Stage by Sambo among men and women and on combat sambo for the prize of The President of Kazakhstan N.A.Nazarbaev</v>
          </cell>
        </row>
        <row r="3">
          <cell r="A3" t="str">
            <v>January 26-29. 2013 , Uralsk, Kazakhstan</v>
          </cell>
        </row>
        <row r="8">
          <cell r="A8" t="str">
            <v>Chiaf referee</v>
          </cell>
          <cell r="G8" t="str">
            <v>I.Netov</v>
          </cell>
        </row>
        <row r="9">
          <cell r="G9" t="str">
            <v>/ BUL /</v>
          </cell>
        </row>
        <row r="10">
          <cell r="A10" t="str">
            <v>Chiaf  secretary</v>
          </cell>
          <cell r="G10" t="str">
            <v>N.Tumenov</v>
          </cell>
        </row>
        <row r="11">
          <cell r="G11" t="str">
            <v>/ KAZ 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F96"/>
  <sheetViews>
    <sheetView topLeftCell="A13" workbookViewId="0">
      <selection activeCell="G39" sqref="G39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>
      <c r="A1" s="95"/>
      <c r="B1" s="95"/>
      <c r="C1" s="95"/>
      <c r="D1" s="95"/>
      <c r="E1" s="95"/>
    </row>
    <row r="2" spans="1:6" ht="43.15" customHeight="1">
      <c r="A2" s="96" t="s">
        <v>45</v>
      </c>
      <c r="B2" s="96"/>
      <c r="C2" s="96"/>
      <c r="D2" s="96"/>
      <c r="E2" s="96"/>
      <c r="F2" s="96"/>
    </row>
    <row r="3" spans="1:6" ht="40.5" customHeight="1">
      <c r="A3" s="98" t="str">
        <f>[1]реквизиты!$A$2</f>
        <v>of the World Cup Stage by Sambo among men and women and on combat sambo for the prize of The President of Kazakhstan N.A.Nazarbaev</v>
      </c>
      <c r="B3" s="98"/>
      <c r="C3" s="98"/>
      <c r="D3" s="98"/>
      <c r="E3" s="98"/>
      <c r="F3" s="98"/>
    </row>
    <row r="4" spans="1:6" ht="23.25" customHeight="1" thickBot="1">
      <c r="A4" s="97" t="s">
        <v>97</v>
      </c>
      <c r="B4" s="97"/>
      <c r="C4" s="97"/>
      <c r="D4" s="97"/>
      <c r="E4" s="97"/>
      <c r="F4" s="97"/>
    </row>
    <row r="5" spans="1:6" ht="12.75" customHeight="1">
      <c r="A5" s="99" t="s">
        <v>41</v>
      </c>
      <c r="B5" s="102" t="s">
        <v>36</v>
      </c>
      <c r="C5" s="99" t="s">
        <v>37</v>
      </c>
      <c r="D5" s="99" t="s">
        <v>38</v>
      </c>
      <c r="E5" s="99" t="s">
        <v>39</v>
      </c>
      <c r="F5" s="99" t="s">
        <v>40</v>
      </c>
    </row>
    <row r="6" spans="1:6" ht="13.15" customHeight="1" thickBot="1">
      <c r="A6" s="100" t="s">
        <v>41</v>
      </c>
      <c r="B6" s="103"/>
      <c r="C6" s="100" t="s">
        <v>37</v>
      </c>
      <c r="D6" s="100" t="s">
        <v>38</v>
      </c>
      <c r="E6" s="100" t="s">
        <v>39</v>
      </c>
      <c r="F6" s="100" t="s">
        <v>40</v>
      </c>
    </row>
    <row r="7" spans="1:6" ht="12.75" customHeight="1">
      <c r="A7" s="85" t="s">
        <v>2</v>
      </c>
      <c r="B7" s="87">
        <v>4</v>
      </c>
      <c r="C7" s="83" t="s">
        <v>63</v>
      </c>
      <c r="D7" s="84">
        <v>1989</v>
      </c>
      <c r="E7" s="84" t="s">
        <v>64</v>
      </c>
      <c r="F7" s="101"/>
    </row>
    <row r="8" spans="1:6" ht="13.15" customHeight="1">
      <c r="A8" s="85"/>
      <c r="B8" s="87"/>
      <c r="C8" s="83"/>
      <c r="D8" s="84"/>
      <c r="E8" s="84"/>
      <c r="F8" s="82"/>
    </row>
    <row r="9" spans="1:6" ht="12.75" customHeight="1">
      <c r="A9" s="85" t="s">
        <v>4</v>
      </c>
      <c r="B9" s="87">
        <v>1</v>
      </c>
      <c r="C9" s="83" t="s">
        <v>65</v>
      </c>
      <c r="D9" s="84">
        <v>1986</v>
      </c>
      <c r="E9" s="84" t="s">
        <v>64</v>
      </c>
      <c r="F9" s="81"/>
    </row>
    <row r="10" spans="1:6" ht="12.75" customHeight="1">
      <c r="A10" s="85"/>
      <c r="B10" s="87"/>
      <c r="C10" s="83"/>
      <c r="D10" s="84"/>
      <c r="E10" s="84"/>
      <c r="F10" s="82"/>
    </row>
    <row r="11" spans="1:6" ht="12.75" customHeight="1">
      <c r="A11" s="85" t="s">
        <v>6</v>
      </c>
      <c r="B11" s="87">
        <v>11</v>
      </c>
      <c r="C11" s="83" t="s">
        <v>66</v>
      </c>
      <c r="D11" s="84" t="s">
        <v>67</v>
      </c>
      <c r="E11" s="84" t="s">
        <v>68</v>
      </c>
      <c r="F11" s="81"/>
    </row>
    <row r="12" spans="1:6" ht="15" customHeight="1">
      <c r="A12" s="85"/>
      <c r="B12" s="87"/>
      <c r="C12" s="83"/>
      <c r="D12" s="84"/>
      <c r="E12" s="84"/>
      <c r="F12" s="82"/>
    </row>
    <row r="13" spans="1:6" ht="12.75" customHeight="1">
      <c r="A13" s="85" t="s">
        <v>8</v>
      </c>
      <c r="B13" s="87">
        <v>13</v>
      </c>
      <c r="C13" s="83" t="s">
        <v>69</v>
      </c>
      <c r="D13" s="84" t="s">
        <v>70</v>
      </c>
      <c r="E13" s="84" t="s">
        <v>68</v>
      </c>
      <c r="F13" s="81"/>
    </row>
    <row r="14" spans="1:6" ht="15" customHeight="1">
      <c r="A14" s="85"/>
      <c r="B14" s="87"/>
      <c r="C14" s="83"/>
      <c r="D14" s="84"/>
      <c r="E14" s="84"/>
      <c r="F14" s="82"/>
    </row>
    <row r="15" spans="1:6" ht="15" customHeight="1">
      <c r="A15" s="85" t="s">
        <v>10</v>
      </c>
      <c r="B15" s="87">
        <v>7</v>
      </c>
      <c r="C15" s="83" t="s">
        <v>71</v>
      </c>
      <c r="D15" s="84">
        <v>1991</v>
      </c>
      <c r="E15" s="84" t="s">
        <v>68</v>
      </c>
      <c r="F15" s="81"/>
    </row>
    <row r="16" spans="1:6" ht="15.75" customHeight="1">
      <c r="A16" s="85"/>
      <c r="B16" s="87"/>
      <c r="C16" s="83"/>
      <c r="D16" s="84"/>
      <c r="E16" s="84"/>
      <c r="F16" s="82"/>
    </row>
    <row r="17" spans="1:6" ht="12.75" customHeight="1">
      <c r="A17" s="85" t="s">
        <v>12</v>
      </c>
      <c r="B17" s="87">
        <v>16</v>
      </c>
      <c r="C17" s="83" t="s">
        <v>72</v>
      </c>
      <c r="D17" s="84" t="s">
        <v>73</v>
      </c>
      <c r="E17" s="84" t="s">
        <v>68</v>
      </c>
      <c r="F17" s="81"/>
    </row>
    <row r="18" spans="1:6" ht="15" customHeight="1">
      <c r="A18" s="85"/>
      <c r="B18" s="87"/>
      <c r="C18" s="83"/>
      <c r="D18" s="84"/>
      <c r="E18" s="84"/>
      <c r="F18" s="82"/>
    </row>
    <row r="19" spans="1:6" ht="12.75" customHeight="1">
      <c r="A19" s="85" t="s">
        <v>13</v>
      </c>
      <c r="B19" s="87">
        <v>10</v>
      </c>
      <c r="C19" s="83" t="s">
        <v>74</v>
      </c>
      <c r="D19" s="84" t="s">
        <v>75</v>
      </c>
      <c r="E19" s="84" t="s">
        <v>68</v>
      </c>
      <c r="F19" s="81"/>
    </row>
    <row r="20" spans="1:6" ht="15" customHeight="1">
      <c r="A20" s="85"/>
      <c r="B20" s="87"/>
      <c r="C20" s="83"/>
      <c r="D20" s="84"/>
      <c r="E20" s="84"/>
      <c r="F20" s="82"/>
    </row>
    <row r="21" spans="1:6" ht="12.75" customHeight="1">
      <c r="A21" s="85" t="s">
        <v>14</v>
      </c>
      <c r="B21" s="87">
        <v>2</v>
      </c>
      <c r="C21" s="88" t="s">
        <v>76</v>
      </c>
      <c r="D21" s="84" t="s">
        <v>77</v>
      </c>
      <c r="E21" s="84" t="s">
        <v>78</v>
      </c>
      <c r="F21" s="81"/>
    </row>
    <row r="22" spans="1:6" ht="15" customHeight="1">
      <c r="A22" s="85"/>
      <c r="B22" s="87"/>
      <c r="C22" s="88"/>
      <c r="D22" s="84"/>
      <c r="E22" s="84"/>
      <c r="F22" s="82"/>
    </row>
    <row r="23" spans="1:6" ht="12.75" customHeight="1">
      <c r="A23" s="85" t="s">
        <v>15</v>
      </c>
      <c r="B23" s="87">
        <v>6</v>
      </c>
      <c r="C23" s="83" t="s">
        <v>79</v>
      </c>
      <c r="D23" s="84" t="s">
        <v>73</v>
      </c>
      <c r="E23" s="80" t="s">
        <v>80</v>
      </c>
      <c r="F23" s="81"/>
    </row>
    <row r="24" spans="1:6" ht="15" customHeight="1">
      <c r="A24" s="85"/>
      <c r="B24" s="87"/>
      <c r="C24" s="83"/>
      <c r="D24" s="84"/>
      <c r="E24" s="80"/>
      <c r="F24" s="82"/>
    </row>
    <row r="25" spans="1:6" ht="12.75" customHeight="1">
      <c r="A25" s="85" t="s">
        <v>16</v>
      </c>
      <c r="B25" s="86">
        <v>15</v>
      </c>
      <c r="C25" s="83" t="s">
        <v>81</v>
      </c>
      <c r="D25" s="84" t="s">
        <v>82</v>
      </c>
      <c r="E25" s="84" t="s">
        <v>80</v>
      </c>
      <c r="F25" s="81"/>
    </row>
    <row r="26" spans="1:6" ht="15" customHeight="1">
      <c r="A26" s="85"/>
      <c r="B26" s="86"/>
      <c r="C26" s="83"/>
      <c r="D26" s="84"/>
      <c r="E26" s="84"/>
      <c r="F26" s="82"/>
    </row>
    <row r="27" spans="1:6" ht="12.75" customHeight="1">
      <c r="A27" s="85" t="s">
        <v>17</v>
      </c>
      <c r="B27" s="86">
        <v>8</v>
      </c>
      <c r="C27" s="83" t="s">
        <v>83</v>
      </c>
      <c r="D27" s="84" t="s">
        <v>84</v>
      </c>
      <c r="E27" s="84" t="s">
        <v>85</v>
      </c>
      <c r="F27" s="81"/>
    </row>
    <row r="28" spans="1:6" ht="15" customHeight="1">
      <c r="A28" s="85"/>
      <c r="B28" s="86"/>
      <c r="C28" s="83"/>
      <c r="D28" s="84"/>
      <c r="E28" s="84"/>
      <c r="F28" s="82"/>
    </row>
    <row r="29" spans="1:6" ht="12.75" customHeight="1">
      <c r="A29" s="85" t="s">
        <v>18</v>
      </c>
      <c r="B29" s="86">
        <v>12</v>
      </c>
      <c r="C29" s="83" t="s">
        <v>86</v>
      </c>
      <c r="D29" s="84">
        <v>1983</v>
      </c>
      <c r="E29" s="84" t="s">
        <v>87</v>
      </c>
      <c r="F29" s="81"/>
    </row>
    <row r="30" spans="1:6" ht="15" customHeight="1">
      <c r="A30" s="85"/>
      <c r="B30" s="86"/>
      <c r="C30" s="83"/>
      <c r="D30" s="84"/>
      <c r="E30" s="84"/>
      <c r="F30" s="82"/>
    </row>
    <row r="31" spans="1:6" ht="12.75" customHeight="1">
      <c r="A31" s="85" t="s">
        <v>19</v>
      </c>
      <c r="B31" s="86">
        <v>3</v>
      </c>
      <c r="C31" s="83" t="s">
        <v>88</v>
      </c>
      <c r="D31" s="84" t="s">
        <v>75</v>
      </c>
      <c r="E31" s="80" t="s">
        <v>89</v>
      </c>
      <c r="F31" s="81"/>
    </row>
    <row r="32" spans="1:6" ht="15" customHeight="1">
      <c r="A32" s="85"/>
      <c r="B32" s="86"/>
      <c r="C32" s="83"/>
      <c r="D32" s="84"/>
      <c r="E32" s="80"/>
      <c r="F32" s="82"/>
    </row>
    <row r="33" spans="1:6" ht="15.75" customHeight="1">
      <c r="A33" s="85" t="s">
        <v>20</v>
      </c>
      <c r="B33" s="86">
        <v>14</v>
      </c>
      <c r="C33" s="83" t="s">
        <v>90</v>
      </c>
      <c r="D33" s="84" t="s">
        <v>91</v>
      </c>
      <c r="E33" s="80" t="s">
        <v>89</v>
      </c>
      <c r="F33" s="81"/>
    </row>
    <row r="34" spans="1:6" ht="15" customHeight="1">
      <c r="A34" s="85"/>
      <c r="B34" s="86"/>
      <c r="C34" s="83"/>
      <c r="D34" s="84"/>
      <c r="E34" s="80"/>
      <c r="F34" s="82"/>
    </row>
    <row r="35" spans="1:6" ht="12.75" customHeight="1">
      <c r="A35" s="85" t="s">
        <v>21</v>
      </c>
      <c r="B35" s="86">
        <v>5</v>
      </c>
      <c r="C35" s="83" t="s">
        <v>92</v>
      </c>
      <c r="D35" s="84">
        <v>1984</v>
      </c>
      <c r="E35" s="84" t="s">
        <v>93</v>
      </c>
      <c r="F35" s="81"/>
    </row>
    <row r="36" spans="1:6" ht="15" customHeight="1">
      <c r="A36" s="85"/>
      <c r="B36" s="86"/>
      <c r="C36" s="83"/>
      <c r="D36" s="84"/>
      <c r="E36" s="84"/>
      <c r="F36" s="82"/>
    </row>
    <row r="37" spans="1:6" ht="12.75" customHeight="1">
      <c r="A37" s="85" t="s">
        <v>22</v>
      </c>
      <c r="B37" s="86">
        <v>9</v>
      </c>
      <c r="C37" s="83" t="s">
        <v>94</v>
      </c>
      <c r="D37" s="84">
        <v>1982</v>
      </c>
      <c r="E37" s="84" t="s">
        <v>80</v>
      </c>
      <c r="F37" s="81"/>
    </row>
    <row r="38" spans="1:6" ht="15" customHeight="1">
      <c r="A38" s="85"/>
      <c r="B38" s="86"/>
      <c r="C38" s="83"/>
      <c r="D38" s="84"/>
      <c r="E38" s="84"/>
      <c r="F38" s="82"/>
    </row>
    <row r="39" spans="1:6" ht="12.75" customHeight="1">
      <c r="A39" s="85" t="s">
        <v>23</v>
      </c>
      <c r="B39" s="87">
        <v>17</v>
      </c>
      <c r="C39" s="83" t="s">
        <v>95</v>
      </c>
      <c r="D39" s="85" t="s">
        <v>96</v>
      </c>
      <c r="E39" s="85" t="s">
        <v>89</v>
      </c>
      <c r="F39" s="93"/>
    </row>
    <row r="40" spans="1:6" ht="15" customHeight="1">
      <c r="A40" s="85"/>
      <c r="B40" s="87"/>
      <c r="C40" s="83"/>
      <c r="D40" s="85"/>
      <c r="E40" s="85"/>
      <c r="F40" s="93"/>
    </row>
    <row r="41" spans="1:6" ht="15.75" customHeight="1">
      <c r="A41" s="85" t="s">
        <v>24</v>
      </c>
      <c r="B41" s="87">
        <v>18</v>
      </c>
      <c r="C41" s="89" t="s">
        <v>98</v>
      </c>
      <c r="D41" s="91" t="s">
        <v>99</v>
      </c>
      <c r="E41" s="91" t="s">
        <v>80</v>
      </c>
      <c r="F41" s="93"/>
    </row>
    <row r="42" spans="1:6" ht="13.15" customHeight="1">
      <c r="A42" s="85"/>
      <c r="B42" s="87"/>
      <c r="C42" s="90"/>
      <c r="D42" s="92"/>
      <c r="E42" s="92"/>
      <c r="F42" s="93"/>
    </row>
    <row r="43" spans="1:6" ht="13.15" customHeight="1">
      <c r="A43" s="85" t="s">
        <v>3</v>
      </c>
      <c r="B43" s="87"/>
      <c r="C43" s="94"/>
      <c r="D43" s="85"/>
      <c r="E43" s="85"/>
      <c r="F43" s="93"/>
    </row>
    <row r="44" spans="1:6" ht="13.15" customHeight="1">
      <c r="A44" s="85"/>
      <c r="B44" s="87"/>
      <c r="C44" s="94"/>
      <c r="D44" s="85"/>
      <c r="E44" s="85"/>
      <c r="F44" s="93"/>
    </row>
    <row r="45" spans="1:6" ht="13.15" customHeight="1">
      <c r="A45" s="85" t="s">
        <v>25</v>
      </c>
      <c r="B45" s="87"/>
      <c r="C45" s="94"/>
      <c r="D45" s="85"/>
      <c r="E45" s="85"/>
      <c r="F45" s="93"/>
    </row>
    <row r="46" spans="1:6" ht="13.15" customHeight="1">
      <c r="A46" s="85"/>
      <c r="B46" s="87"/>
      <c r="C46" s="94"/>
      <c r="D46" s="85"/>
      <c r="E46" s="85"/>
      <c r="F46" s="93"/>
    </row>
    <row r="47" spans="1:6" ht="13.15" customHeight="1">
      <c r="A47" s="85" t="s">
        <v>5</v>
      </c>
      <c r="B47" s="87"/>
      <c r="C47" s="94"/>
      <c r="D47" s="85"/>
      <c r="E47" s="85"/>
      <c r="F47" s="93"/>
    </row>
    <row r="48" spans="1:6" ht="13.15" customHeight="1">
      <c r="A48" s="85"/>
      <c r="B48" s="87"/>
      <c r="C48" s="94"/>
      <c r="D48" s="85"/>
      <c r="E48" s="85"/>
      <c r="F48" s="93"/>
    </row>
    <row r="49" spans="1:6" ht="13.15" customHeight="1">
      <c r="A49" s="85" t="s">
        <v>26</v>
      </c>
      <c r="B49" s="87"/>
      <c r="C49" s="94"/>
      <c r="D49" s="85"/>
      <c r="E49" s="85"/>
      <c r="F49" s="93"/>
    </row>
    <row r="50" spans="1:6" ht="13.15" customHeight="1">
      <c r="A50" s="85"/>
      <c r="B50" s="87"/>
      <c r="C50" s="94"/>
      <c r="D50" s="85"/>
      <c r="E50" s="85"/>
      <c r="F50" s="93"/>
    </row>
    <row r="51" spans="1:6" ht="13.15" customHeight="1">
      <c r="A51" s="85" t="s">
        <v>27</v>
      </c>
      <c r="B51" s="87"/>
      <c r="C51" s="94"/>
      <c r="D51" s="85"/>
      <c r="E51" s="85"/>
      <c r="F51" s="93"/>
    </row>
    <row r="52" spans="1:6" ht="13.15" customHeight="1">
      <c r="A52" s="85"/>
      <c r="B52" s="87"/>
      <c r="C52" s="94"/>
      <c r="D52" s="85"/>
      <c r="E52" s="85"/>
      <c r="F52" s="93"/>
    </row>
    <row r="53" spans="1:6" ht="13.15" customHeight="1">
      <c r="A53" s="85" t="s">
        <v>28</v>
      </c>
      <c r="B53" s="87"/>
      <c r="C53" s="94"/>
      <c r="D53" s="85"/>
      <c r="E53" s="85"/>
      <c r="F53" s="93"/>
    </row>
    <row r="54" spans="1:6" ht="13.15" customHeight="1">
      <c r="A54" s="85"/>
      <c r="B54" s="87"/>
      <c r="C54" s="94"/>
      <c r="D54" s="85"/>
      <c r="E54" s="85"/>
      <c r="F54" s="93"/>
    </row>
    <row r="55" spans="1:6" ht="13.15" customHeight="1">
      <c r="A55" s="85" t="s">
        <v>7</v>
      </c>
      <c r="B55" s="87"/>
      <c r="C55" s="94"/>
      <c r="D55" s="85"/>
      <c r="E55" s="85"/>
      <c r="F55" s="93"/>
    </row>
    <row r="56" spans="1:6" ht="13.15" customHeight="1">
      <c r="A56" s="85"/>
      <c r="B56" s="87"/>
      <c r="C56" s="94"/>
      <c r="D56" s="85"/>
      <c r="E56" s="85"/>
      <c r="F56" s="93"/>
    </row>
    <row r="57" spans="1:6" ht="13.15" customHeight="1">
      <c r="A57" s="85" t="s">
        <v>29</v>
      </c>
      <c r="B57" s="87"/>
      <c r="C57" s="94"/>
      <c r="D57" s="85"/>
      <c r="E57" s="85"/>
      <c r="F57" s="93"/>
    </row>
    <row r="58" spans="1:6" ht="13.15" customHeight="1">
      <c r="A58" s="85"/>
      <c r="B58" s="87"/>
      <c r="C58" s="94"/>
      <c r="D58" s="85"/>
      <c r="E58" s="85"/>
      <c r="F58" s="93"/>
    </row>
    <row r="59" spans="1:6" ht="13.15" customHeight="1">
      <c r="A59" s="85" t="s">
        <v>9</v>
      </c>
      <c r="B59" s="87"/>
      <c r="C59" s="94"/>
      <c r="D59" s="85"/>
      <c r="E59" s="85"/>
      <c r="F59" s="93"/>
    </row>
    <row r="60" spans="1:6" ht="13.15" customHeight="1">
      <c r="A60" s="85"/>
      <c r="B60" s="87"/>
      <c r="C60" s="94"/>
      <c r="D60" s="85"/>
      <c r="E60" s="85"/>
      <c r="F60" s="93"/>
    </row>
    <row r="61" spans="1:6" ht="13.15" customHeight="1">
      <c r="A61" s="85" t="s">
        <v>11</v>
      </c>
      <c r="B61" s="87"/>
      <c r="C61" s="94"/>
      <c r="D61" s="85"/>
      <c r="E61" s="85"/>
      <c r="F61" s="93"/>
    </row>
    <row r="62" spans="1:6" ht="13.15" customHeight="1">
      <c r="A62" s="85"/>
      <c r="B62" s="87"/>
      <c r="C62" s="94"/>
      <c r="D62" s="85"/>
      <c r="E62" s="85"/>
      <c r="F62" s="93"/>
    </row>
    <row r="63" spans="1:6" ht="13.15" customHeight="1">
      <c r="A63" s="85" t="s">
        <v>30</v>
      </c>
      <c r="B63" s="87"/>
      <c r="C63" s="94"/>
      <c r="D63" s="85"/>
      <c r="E63" s="85"/>
      <c r="F63" s="93"/>
    </row>
    <row r="64" spans="1:6" ht="13.15" customHeight="1">
      <c r="A64" s="85"/>
      <c r="B64" s="87"/>
      <c r="C64" s="94"/>
      <c r="D64" s="85"/>
      <c r="E64" s="85"/>
      <c r="F64" s="93"/>
    </row>
    <row r="65" spans="1:6" ht="13.15" customHeight="1">
      <c r="A65" s="85" t="s">
        <v>31</v>
      </c>
      <c r="B65" s="87"/>
      <c r="C65" s="94"/>
      <c r="D65" s="85"/>
      <c r="E65" s="85"/>
      <c r="F65" s="93"/>
    </row>
    <row r="66" spans="1:6" ht="13.15" customHeight="1">
      <c r="A66" s="85"/>
      <c r="B66" s="87"/>
      <c r="C66" s="94"/>
      <c r="D66" s="85"/>
      <c r="E66" s="85"/>
      <c r="F66" s="93"/>
    </row>
    <row r="67" spans="1:6" ht="13.15" customHeight="1">
      <c r="A67" s="85" t="s">
        <v>32</v>
      </c>
      <c r="B67" s="87"/>
      <c r="C67" s="94"/>
      <c r="D67" s="85"/>
      <c r="E67" s="85"/>
      <c r="F67" s="93"/>
    </row>
    <row r="68" spans="1:6" ht="13.15" customHeight="1">
      <c r="A68" s="85"/>
      <c r="B68" s="87"/>
      <c r="C68" s="94"/>
      <c r="D68" s="85"/>
      <c r="E68" s="85"/>
      <c r="F68" s="93"/>
    </row>
    <row r="69" spans="1:6" ht="13.15" customHeight="1">
      <c r="A69" s="85" t="s">
        <v>33</v>
      </c>
      <c r="B69" s="87"/>
      <c r="C69" s="94"/>
      <c r="D69" s="85"/>
      <c r="E69" s="85"/>
      <c r="F69" s="93"/>
    </row>
    <row r="70" spans="1:6" ht="13.15" customHeight="1">
      <c r="A70" s="85"/>
      <c r="B70" s="87"/>
      <c r="C70" s="94"/>
      <c r="D70" s="85"/>
      <c r="E70" s="85"/>
      <c r="F70" s="93"/>
    </row>
    <row r="71" spans="1:6">
      <c r="E71" s="43"/>
    </row>
    <row r="72" spans="1:6">
      <c r="E72" s="43"/>
    </row>
    <row r="73" spans="1:6">
      <c r="E73" s="43"/>
    </row>
    <row r="74" spans="1:6">
      <c r="E74" s="43"/>
    </row>
    <row r="75" spans="1:6">
      <c r="E75" s="43"/>
    </row>
    <row r="76" spans="1:6">
      <c r="E76" s="43"/>
    </row>
    <row r="77" spans="1:6">
      <c r="E77" s="43"/>
    </row>
    <row r="78" spans="1:6">
      <c r="E78" s="43"/>
    </row>
    <row r="79" spans="1:6">
      <c r="E79" s="43"/>
    </row>
    <row r="80" spans="1:6">
      <c r="E80" s="43"/>
    </row>
    <row r="81" spans="5:5">
      <c r="E81" s="43"/>
    </row>
    <row r="82" spans="5:5">
      <c r="E82" s="43"/>
    </row>
    <row r="83" spans="5:5">
      <c r="E83" s="43"/>
    </row>
    <row r="84" spans="5:5">
      <c r="E84" s="43"/>
    </row>
    <row r="85" spans="5:5">
      <c r="E85" s="43"/>
    </row>
    <row r="86" spans="5:5">
      <c r="E86" s="43"/>
    </row>
    <row r="87" spans="5:5">
      <c r="E87" s="43"/>
    </row>
    <row r="88" spans="5:5">
      <c r="E88" s="43"/>
    </row>
    <row r="89" spans="5:5">
      <c r="E89" s="43"/>
    </row>
    <row r="90" spans="5:5">
      <c r="E90" s="43"/>
    </row>
    <row r="91" spans="5:5">
      <c r="E91" s="43"/>
    </row>
    <row r="92" spans="5:5">
      <c r="E92" s="43"/>
    </row>
    <row r="93" spans="5:5">
      <c r="E93" s="43"/>
    </row>
    <row r="94" spans="5:5">
      <c r="E94" s="43"/>
    </row>
    <row r="95" spans="5:5">
      <c r="E95" s="43"/>
    </row>
    <row r="96" spans="5:5">
      <c r="E96" s="43"/>
    </row>
  </sheetData>
  <mergeCells count="202">
    <mergeCell ref="F15:F16"/>
    <mergeCell ref="F17:F18"/>
    <mergeCell ref="B5:B6"/>
    <mergeCell ref="C5:C6"/>
    <mergeCell ref="D5:D6"/>
    <mergeCell ref="E5:E6"/>
    <mergeCell ref="E7:E8"/>
    <mergeCell ref="A7:A8"/>
    <mergeCell ref="B7:B8"/>
    <mergeCell ref="C7:C8"/>
    <mergeCell ref="D7:D8"/>
    <mergeCell ref="E9:E10"/>
    <mergeCell ref="D9:D10"/>
    <mergeCell ref="E15:E16"/>
    <mergeCell ref="A15:A16"/>
    <mergeCell ref="B15:B16"/>
    <mergeCell ref="C15:C16"/>
    <mergeCell ref="D15:D16"/>
    <mergeCell ref="F13:F14"/>
    <mergeCell ref="A13:A14"/>
    <mergeCell ref="B13:B14"/>
    <mergeCell ref="C13:C14"/>
    <mergeCell ref="D13:D14"/>
    <mergeCell ref="E13:E14"/>
    <mergeCell ref="A1:E1"/>
    <mergeCell ref="A2:F2"/>
    <mergeCell ref="A4:F4"/>
    <mergeCell ref="A3:F3"/>
    <mergeCell ref="F5:F6"/>
    <mergeCell ref="F7:F8"/>
    <mergeCell ref="F9:F10"/>
    <mergeCell ref="F11:F12"/>
    <mergeCell ref="A5:A6"/>
    <mergeCell ref="A9:A10"/>
    <mergeCell ref="B9:B10"/>
    <mergeCell ref="C9:C10"/>
    <mergeCell ref="D11:D12"/>
    <mergeCell ref="E11:E12"/>
    <mergeCell ref="B11:B12"/>
    <mergeCell ref="C11:C12"/>
    <mergeCell ref="A11:A12"/>
    <mergeCell ref="A69:A70"/>
    <mergeCell ref="B69:B70"/>
    <mergeCell ref="C69:C70"/>
    <mergeCell ref="D69:D70"/>
    <mergeCell ref="E69:E70"/>
    <mergeCell ref="F67:F68"/>
    <mergeCell ref="F69:F70"/>
    <mergeCell ref="F33:F34"/>
    <mergeCell ref="E65:E66"/>
    <mergeCell ref="F63:F64"/>
    <mergeCell ref="F65:F66"/>
    <mergeCell ref="E63:E64"/>
    <mergeCell ref="E57:E58"/>
    <mergeCell ref="F55:F56"/>
    <mergeCell ref="A61:A62"/>
    <mergeCell ref="B61:B62"/>
    <mergeCell ref="E67:E68"/>
    <mergeCell ref="A65:A66"/>
    <mergeCell ref="B65:B66"/>
    <mergeCell ref="C65:C66"/>
    <mergeCell ref="D65:D66"/>
    <mergeCell ref="A67:A68"/>
    <mergeCell ref="B67:B68"/>
    <mergeCell ref="A63:A64"/>
    <mergeCell ref="C67:C68"/>
    <mergeCell ref="D67:D68"/>
    <mergeCell ref="B63:B64"/>
    <mergeCell ref="C63:C64"/>
    <mergeCell ref="D63:D64"/>
    <mergeCell ref="C61:C62"/>
    <mergeCell ref="D61:D62"/>
    <mergeCell ref="F57:F58"/>
    <mergeCell ref="E59:E60"/>
    <mergeCell ref="E61:E62"/>
    <mergeCell ref="F59:F60"/>
    <mergeCell ref="F61:F62"/>
    <mergeCell ref="A57:A58"/>
    <mergeCell ref="B57:B58"/>
    <mergeCell ref="A55:A56"/>
    <mergeCell ref="B55:B56"/>
    <mergeCell ref="E55:E56"/>
    <mergeCell ref="A59:A60"/>
    <mergeCell ref="B59:B60"/>
    <mergeCell ref="C59:C60"/>
    <mergeCell ref="D59:D60"/>
    <mergeCell ref="C57:C58"/>
    <mergeCell ref="D57:D58"/>
    <mergeCell ref="C55:C56"/>
    <mergeCell ref="D55:D56"/>
    <mergeCell ref="E49:E50"/>
    <mergeCell ref="F47:F48"/>
    <mergeCell ref="F49:F50"/>
    <mergeCell ref="E51:E52"/>
    <mergeCell ref="E53:E54"/>
    <mergeCell ref="F51:F52"/>
    <mergeCell ref="F53:F54"/>
    <mergeCell ref="A53:A54"/>
    <mergeCell ref="B53:B54"/>
    <mergeCell ref="A51:A52"/>
    <mergeCell ref="B51:B52"/>
    <mergeCell ref="C51:C52"/>
    <mergeCell ref="D51:D52"/>
    <mergeCell ref="A49:A50"/>
    <mergeCell ref="B49:B50"/>
    <mergeCell ref="C49:C50"/>
    <mergeCell ref="D49:D50"/>
    <mergeCell ref="C53:C54"/>
    <mergeCell ref="D53:D54"/>
    <mergeCell ref="F43:F44"/>
    <mergeCell ref="F45:F46"/>
    <mergeCell ref="A47:A48"/>
    <mergeCell ref="B47:B48"/>
    <mergeCell ref="C47:C48"/>
    <mergeCell ref="D47:D48"/>
    <mergeCell ref="E47:E48"/>
    <mergeCell ref="E43:E44"/>
    <mergeCell ref="A45:A46"/>
    <mergeCell ref="B45:B46"/>
    <mergeCell ref="A39:A40"/>
    <mergeCell ref="A41:A42"/>
    <mergeCell ref="B35:B36"/>
    <mergeCell ref="B37:B38"/>
    <mergeCell ref="B39:B40"/>
    <mergeCell ref="B41:B42"/>
    <mergeCell ref="C45:C46"/>
    <mergeCell ref="D45:D46"/>
    <mergeCell ref="E45:E46"/>
    <mergeCell ref="A43:A44"/>
    <mergeCell ref="B43:B44"/>
    <mergeCell ref="C43:C44"/>
    <mergeCell ref="D43:D44"/>
    <mergeCell ref="A35:A36"/>
    <mergeCell ref="A37:A38"/>
    <mergeCell ref="F37:F38"/>
    <mergeCell ref="C35:C36"/>
    <mergeCell ref="D35:D36"/>
    <mergeCell ref="E35:E36"/>
    <mergeCell ref="F35:F36"/>
    <mergeCell ref="C41:C42"/>
    <mergeCell ref="D41:D42"/>
    <mergeCell ref="E41:E42"/>
    <mergeCell ref="F41:F42"/>
    <mergeCell ref="C39:C40"/>
    <mergeCell ref="D39:D40"/>
    <mergeCell ref="E39:E40"/>
    <mergeCell ref="F39:F40"/>
    <mergeCell ref="C37:C38"/>
    <mergeCell ref="D37:D38"/>
    <mergeCell ref="E37:E38"/>
    <mergeCell ref="A17:A18"/>
    <mergeCell ref="B17:B18"/>
    <mergeCell ref="A19:A20"/>
    <mergeCell ref="B19:B20"/>
    <mergeCell ref="C19:C20"/>
    <mergeCell ref="D19:D20"/>
    <mergeCell ref="C17:C18"/>
    <mergeCell ref="D17:D18"/>
    <mergeCell ref="E17:E18"/>
    <mergeCell ref="A23:A24"/>
    <mergeCell ref="B23:B24"/>
    <mergeCell ref="A21:A22"/>
    <mergeCell ref="B21:B22"/>
    <mergeCell ref="C21:C22"/>
    <mergeCell ref="D21:D22"/>
    <mergeCell ref="A25:A26"/>
    <mergeCell ref="B25:B26"/>
    <mergeCell ref="E21:E22"/>
    <mergeCell ref="E33:E34"/>
    <mergeCell ref="F31:F32"/>
    <mergeCell ref="E27:E28"/>
    <mergeCell ref="C27:C28"/>
    <mergeCell ref="D27:D28"/>
    <mergeCell ref="D31:D32"/>
    <mergeCell ref="D33:D34"/>
    <mergeCell ref="F23:F24"/>
    <mergeCell ref="F25:F26"/>
    <mergeCell ref="E23:E24"/>
    <mergeCell ref="E25:E26"/>
    <mergeCell ref="A33:A34"/>
    <mergeCell ref="B33:B34"/>
    <mergeCell ref="C33:C34"/>
    <mergeCell ref="A27:A28"/>
    <mergeCell ref="B27:B28"/>
    <mergeCell ref="A29:A30"/>
    <mergeCell ref="B29:B30"/>
    <mergeCell ref="A31:A32"/>
    <mergeCell ref="B31:B32"/>
    <mergeCell ref="C31:C32"/>
    <mergeCell ref="E31:E32"/>
    <mergeCell ref="F27:F28"/>
    <mergeCell ref="F29:F30"/>
    <mergeCell ref="C29:C30"/>
    <mergeCell ref="D29:D30"/>
    <mergeCell ref="F19:F20"/>
    <mergeCell ref="F21:F22"/>
    <mergeCell ref="C23:C24"/>
    <mergeCell ref="D23:D24"/>
    <mergeCell ref="E29:E30"/>
    <mergeCell ref="C25:C26"/>
    <mergeCell ref="D25:D26"/>
    <mergeCell ref="E19:E20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J26"/>
  <sheetViews>
    <sheetView workbookViewId="0">
      <selection sqref="A1:J16"/>
    </sheetView>
  </sheetViews>
  <sheetFormatPr defaultRowHeight="12.75"/>
  <cols>
    <col min="1" max="1" width="6.140625" customWidth="1"/>
    <col min="2" max="2" width="6.42578125" customWidth="1"/>
    <col min="3" max="3" width="22" customWidth="1"/>
    <col min="4" max="4" width="10.42578125" customWidth="1"/>
    <col min="5" max="5" width="12" customWidth="1"/>
    <col min="6" max="6" width="26.28515625" customWidth="1"/>
    <col min="10" max="10" width="30" customWidth="1"/>
  </cols>
  <sheetData>
    <row r="1" spans="1:10" ht="29.45" customHeight="1" thickBot="1">
      <c r="A1" s="126" t="s">
        <v>44</v>
      </c>
      <c r="B1" s="126"/>
      <c r="C1" s="126"/>
      <c r="D1" s="41"/>
      <c r="F1" s="113" t="str">
        <f>HYPERLINK(пр.взв.!A4)</f>
        <v xml:space="preserve">Weight category 82  kg </v>
      </c>
      <c r="G1" s="113"/>
      <c r="H1" s="113"/>
    </row>
    <row r="2" spans="1:10" ht="15" customHeight="1">
      <c r="A2" s="108" t="s">
        <v>46</v>
      </c>
      <c r="B2" s="108" t="s">
        <v>36</v>
      </c>
      <c r="C2" s="108" t="s">
        <v>37</v>
      </c>
      <c r="D2" s="108" t="s">
        <v>38</v>
      </c>
      <c r="E2" s="108" t="s">
        <v>47</v>
      </c>
      <c r="F2" s="108" t="s">
        <v>48</v>
      </c>
      <c r="G2" s="108" t="s">
        <v>49</v>
      </c>
      <c r="H2" s="108" t="s">
        <v>50</v>
      </c>
      <c r="I2" s="108" t="s">
        <v>51</v>
      </c>
      <c r="J2" s="108" t="s">
        <v>52</v>
      </c>
    </row>
    <row r="3" spans="1:10" ht="16.5" customHeight="1" thickBot="1">
      <c r="A3" s="109" t="s">
        <v>46</v>
      </c>
      <c r="B3" s="109" t="s">
        <v>36</v>
      </c>
      <c r="C3" s="109" t="s">
        <v>37</v>
      </c>
      <c r="D3" s="109" t="s">
        <v>38</v>
      </c>
      <c r="E3" s="109" t="s">
        <v>47</v>
      </c>
      <c r="F3" s="109" t="s">
        <v>48</v>
      </c>
      <c r="G3" s="109" t="s">
        <v>49</v>
      </c>
      <c r="H3" s="109" t="s">
        <v>50</v>
      </c>
      <c r="I3" s="109" t="s">
        <v>51</v>
      </c>
      <c r="J3" s="109" t="s">
        <v>52</v>
      </c>
    </row>
    <row r="4" spans="1:10" ht="19.5" customHeight="1">
      <c r="A4" s="117" t="s">
        <v>55</v>
      </c>
      <c r="B4" s="119">
        <v>13</v>
      </c>
      <c r="C4" s="110" t="str">
        <f>VLOOKUP(B4,пр.взв.!B7:E70,2,FALSE)</f>
        <v>ZHOTABAYEV Askar</v>
      </c>
      <c r="D4" s="110" t="str">
        <f>VLOOKUP(B4,пр.взв.!B7:E70,3,FALSE)</f>
        <v>1984ms</v>
      </c>
      <c r="E4" s="110" t="str">
        <f>VLOOKUP(B4,пр.взв.!B7:E70,4,FALSE)</f>
        <v>KAZ</v>
      </c>
      <c r="F4" s="115"/>
      <c r="G4" s="81"/>
      <c r="H4" s="120"/>
      <c r="I4" s="123"/>
      <c r="J4" s="105" t="s">
        <v>54</v>
      </c>
    </row>
    <row r="5" spans="1:10" ht="19.5" customHeight="1">
      <c r="A5" s="118"/>
      <c r="B5" s="114"/>
      <c r="C5" s="114"/>
      <c r="D5" s="114"/>
      <c r="E5" s="114"/>
      <c r="F5" s="125"/>
      <c r="G5" s="82"/>
      <c r="H5" s="121"/>
      <c r="I5" s="124"/>
      <c r="J5" s="106"/>
    </row>
    <row r="6" spans="1:10" ht="19.5" customHeight="1">
      <c r="A6" s="122" t="s">
        <v>56</v>
      </c>
      <c r="B6" s="119">
        <v>16</v>
      </c>
      <c r="C6" s="110" t="str">
        <f>VLOOKUP(B6,пр.взв.!B7:E70,2,FALSE)</f>
        <v>ALDIEV Duman</v>
      </c>
      <c r="D6" s="110" t="str">
        <f>VLOOKUP(B6,пр.взв.!B7:E70,3,FALSE)</f>
        <v>1988ms</v>
      </c>
      <c r="E6" s="110" t="str">
        <f>VLOOKUP(B6,пр.взв.!B7:E70,4,FALSE)</f>
        <v>KAZ</v>
      </c>
      <c r="F6" s="115"/>
      <c r="G6" s="120"/>
      <c r="H6" s="120"/>
      <c r="I6" s="123"/>
      <c r="J6" s="106"/>
    </row>
    <row r="7" spans="1:10" ht="19.5" customHeight="1">
      <c r="A7" s="122"/>
      <c r="B7" s="114"/>
      <c r="C7" s="114"/>
      <c r="D7" s="114"/>
      <c r="E7" s="114"/>
      <c r="F7" s="116"/>
      <c r="G7" s="121"/>
      <c r="H7" s="121"/>
      <c r="I7" s="124"/>
      <c r="J7" s="107"/>
    </row>
    <row r="8" spans="1:10" ht="19.899999999999999" customHeight="1">
      <c r="A8" s="61"/>
      <c r="B8" s="62"/>
      <c r="C8" s="63"/>
      <c r="D8" s="63"/>
      <c r="E8" s="63"/>
      <c r="F8" s="40"/>
      <c r="G8" s="62"/>
      <c r="H8" s="62"/>
      <c r="I8" s="64"/>
      <c r="J8" s="65"/>
    </row>
    <row r="9" spans="1:10" ht="19.899999999999999" customHeight="1">
      <c r="A9" s="61"/>
      <c r="B9" s="71"/>
      <c r="C9" s="63"/>
      <c r="D9" s="63"/>
      <c r="E9" s="63"/>
      <c r="F9" s="40"/>
      <c r="G9" s="62"/>
      <c r="H9" s="62"/>
      <c r="I9" s="64"/>
      <c r="J9" s="65"/>
    </row>
    <row r="10" spans="1:10" ht="25.5" customHeight="1" thickBot="1">
      <c r="A10" s="66"/>
      <c r="B10" s="66"/>
      <c r="C10" s="67" t="s">
        <v>53</v>
      </c>
      <c r="E10" s="39"/>
      <c r="F10" s="113" t="str">
        <f>HYPERLINK(пр.взв.!A4)</f>
        <v xml:space="preserve">Weight category 82  kg </v>
      </c>
      <c r="G10" s="113"/>
      <c r="H10" s="113"/>
    </row>
    <row r="11" spans="1:10">
      <c r="A11" s="108" t="s">
        <v>46</v>
      </c>
      <c r="B11" s="108" t="s">
        <v>36</v>
      </c>
      <c r="C11" s="108" t="s">
        <v>37</v>
      </c>
      <c r="D11" s="108" t="s">
        <v>38</v>
      </c>
      <c r="E11" s="108" t="s">
        <v>47</v>
      </c>
      <c r="F11" s="108" t="s">
        <v>48</v>
      </c>
      <c r="G11" s="108" t="s">
        <v>49</v>
      </c>
      <c r="H11" s="108" t="s">
        <v>50</v>
      </c>
      <c r="I11" s="108" t="s">
        <v>51</v>
      </c>
      <c r="J11" s="108" t="s">
        <v>52</v>
      </c>
    </row>
    <row r="12" spans="1:10" ht="24" customHeight="1" thickBot="1">
      <c r="A12" s="109" t="s">
        <v>46</v>
      </c>
      <c r="B12" s="109" t="s">
        <v>36</v>
      </c>
      <c r="C12" s="109" t="s">
        <v>37</v>
      </c>
      <c r="D12" s="109" t="s">
        <v>38</v>
      </c>
      <c r="E12" s="109" t="s">
        <v>47</v>
      </c>
      <c r="F12" s="109" t="s">
        <v>48</v>
      </c>
      <c r="G12" s="109" t="s">
        <v>49</v>
      </c>
      <c r="H12" s="109" t="s">
        <v>50</v>
      </c>
      <c r="I12" s="109" t="s">
        <v>51</v>
      </c>
      <c r="J12" s="109" t="s">
        <v>52</v>
      </c>
    </row>
    <row r="13" spans="1:10" ht="20.45" customHeight="1">
      <c r="A13" s="117" t="s">
        <v>55</v>
      </c>
      <c r="B13" s="119">
        <v>15</v>
      </c>
      <c r="C13" s="110" t="str">
        <f>VLOOKUP(B13,пр.взв.!B7:E70,2,FALSE)</f>
        <v>PEREPLYUK Andrei</v>
      </c>
      <c r="D13" s="110" t="str">
        <f>VLOOKUP(B13,пр.взв.!B7:E70,3,FALSE)</f>
        <v>1985ms</v>
      </c>
      <c r="E13" s="110" t="str">
        <f>VLOOKUP(B13,пр.взв.!B7:E70,4,FALSE)</f>
        <v>RUS</v>
      </c>
      <c r="F13" s="111"/>
      <c r="G13" s="93"/>
      <c r="H13" s="112"/>
      <c r="I13" s="104"/>
      <c r="J13" s="105" t="s">
        <v>54</v>
      </c>
    </row>
    <row r="14" spans="1:10" ht="20.45" customHeight="1">
      <c r="A14" s="118"/>
      <c r="B14" s="112"/>
      <c r="C14" s="110"/>
      <c r="D14" s="110"/>
      <c r="E14" s="110"/>
      <c r="F14" s="111"/>
      <c r="G14" s="93"/>
      <c r="H14" s="112"/>
      <c r="I14" s="104"/>
      <c r="J14" s="106"/>
    </row>
    <row r="15" spans="1:10" ht="20.45" customHeight="1">
      <c r="A15" s="122" t="s">
        <v>56</v>
      </c>
      <c r="B15" s="119">
        <v>6</v>
      </c>
      <c r="C15" s="110" t="str">
        <f>VLOOKUP(B15,пр.взв.!B7:E70,2,FALSE)</f>
        <v>KOKOVICH Ilya</v>
      </c>
      <c r="D15" s="110" t="str">
        <f>VLOOKUP(B15,пр.взв.!B7:E70,3,FALSE)</f>
        <v>1988ms</v>
      </c>
      <c r="E15" s="110" t="str">
        <f>VLOOKUP(B15,пр.взв.!B7:E70,4,FALSE)</f>
        <v>RUS</v>
      </c>
      <c r="F15" s="111"/>
      <c r="G15" s="112"/>
      <c r="H15" s="112"/>
      <c r="I15" s="104"/>
      <c r="J15" s="106"/>
    </row>
    <row r="16" spans="1:10" ht="20.45" customHeight="1">
      <c r="A16" s="122"/>
      <c r="B16" s="112"/>
      <c r="C16" s="110"/>
      <c r="D16" s="110"/>
      <c r="E16" s="110"/>
      <c r="F16" s="111"/>
      <c r="G16" s="112"/>
      <c r="H16" s="112"/>
      <c r="I16" s="104"/>
      <c r="J16" s="107"/>
    </row>
    <row r="17" spans="1:10" ht="19.899999999999999" customHeight="1"/>
    <row r="18" spans="1:10" ht="19.899999999999999" customHeight="1"/>
    <row r="19" spans="1:10" ht="19.899999999999999" customHeight="1">
      <c r="A19" s="21" t="str">
        <f>HYPERLINK([1]реквизиты!$A$8)</f>
        <v>Chiaf referee</v>
      </c>
      <c r="B19" s="25"/>
      <c r="C19" s="25"/>
      <c r="D19" s="25"/>
      <c r="E19" s="9"/>
      <c r="F19" s="42" t="str">
        <f>HYPERLINK([1]реквизиты!$G$8)</f>
        <v>I.Netov</v>
      </c>
      <c r="G19" s="23" t="str">
        <f>HYPERLINK([1]реквизиты!$G$9)</f>
        <v>/ BUL /</v>
      </c>
    </row>
    <row r="20" spans="1:10" ht="19.899999999999999" customHeight="1">
      <c r="A20" s="25"/>
      <c r="B20" s="25"/>
      <c r="C20" s="25"/>
      <c r="D20" s="26"/>
      <c r="E20" s="13"/>
      <c r="F20" s="43"/>
      <c r="G20" s="10"/>
    </row>
    <row r="21" spans="1:10">
      <c r="A21" s="22" t="str">
        <f>HYPERLINK([1]реквизиты!$A$10)</f>
        <v>Chiaf  secretary</v>
      </c>
      <c r="C21" s="25"/>
      <c r="D21" s="27"/>
      <c r="E21" s="44"/>
      <c r="F21" s="42" t="str">
        <f>HYPERLINK([1]реквизиты!$G$10)</f>
        <v>N.Tumenov</v>
      </c>
      <c r="G21" s="24" t="str">
        <f>HYPERLINK([1]реквизиты!$G$11)</f>
        <v>/ KAZ /</v>
      </c>
    </row>
    <row r="22" spans="1:10">
      <c r="A22" s="68"/>
      <c r="B22" s="68"/>
      <c r="C22" s="68"/>
      <c r="D22" s="68"/>
      <c r="E22" s="68"/>
      <c r="F22" s="68"/>
      <c r="G22" s="68"/>
      <c r="H22" s="68"/>
      <c r="I22" s="69"/>
      <c r="J22" s="69"/>
    </row>
    <row r="23" spans="1:10">
      <c r="A23" s="21"/>
      <c r="B23" s="25"/>
      <c r="C23" s="25"/>
      <c r="D23" s="25"/>
      <c r="E23" s="10"/>
      <c r="F23" s="42"/>
      <c r="G23" s="23"/>
      <c r="H23" s="10"/>
      <c r="I23" s="10"/>
    </row>
    <row r="24" spans="1:10">
      <c r="A24" s="25"/>
      <c r="B24" s="25"/>
      <c r="C24" s="25"/>
      <c r="D24" s="25"/>
      <c r="E24" s="10"/>
      <c r="F24" s="70"/>
      <c r="G24" s="10"/>
      <c r="H24" s="10"/>
      <c r="I24" s="10"/>
    </row>
    <row r="25" spans="1:10">
      <c r="A25" s="22"/>
      <c r="B25" s="10"/>
      <c r="C25" s="25"/>
      <c r="D25" s="25"/>
      <c r="E25" s="22"/>
      <c r="F25" s="42"/>
      <c r="G25" s="23"/>
      <c r="H25" s="10"/>
      <c r="I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</row>
  </sheetData>
  <mergeCells count="61">
    <mergeCell ref="A1:C1"/>
    <mergeCell ref="E2:E3"/>
    <mergeCell ref="F2:F3"/>
    <mergeCell ref="F1:H1"/>
    <mergeCell ref="G2:G3"/>
    <mergeCell ref="H2:H3"/>
    <mergeCell ref="A2:A3"/>
    <mergeCell ref="B2:B3"/>
    <mergeCell ref="C2:C3"/>
    <mergeCell ref="D2:D3"/>
    <mergeCell ref="A15:A16"/>
    <mergeCell ref="B15:B16"/>
    <mergeCell ref="C15:C16"/>
    <mergeCell ref="D15:D16"/>
    <mergeCell ref="I4:I5"/>
    <mergeCell ref="I6:I7"/>
    <mergeCell ref="E15:E16"/>
    <mergeCell ref="F15:F16"/>
    <mergeCell ref="G15:G16"/>
    <mergeCell ref="G6:G7"/>
    <mergeCell ref="H6:H7"/>
    <mergeCell ref="A6:A7"/>
    <mergeCell ref="B6:B7"/>
    <mergeCell ref="C6:C7"/>
    <mergeCell ref="D6:D7"/>
    <mergeCell ref="F4:F5"/>
    <mergeCell ref="I2:I3"/>
    <mergeCell ref="J2:J3"/>
    <mergeCell ref="G4:G5"/>
    <mergeCell ref="H4:H5"/>
    <mergeCell ref="G11:G12"/>
    <mergeCell ref="H11:H12"/>
    <mergeCell ref="J4:J7"/>
    <mergeCell ref="H15:H16"/>
    <mergeCell ref="F10:H10"/>
    <mergeCell ref="E6:E7"/>
    <mergeCell ref="F6:F7"/>
    <mergeCell ref="A4:A5"/>
    <mergeCell ref="B4:B5"/>
    <mergeCell ref="C4:C5"/>
    <mergeCell ref="D4:D5"/>
    <mergeCell ref="E4:E5"/>
    <mergeCell ref="A13:A14"/>
    <mergeCell ref="B13:B14"/>
    <mergeCell ref="C13:C14"/>
    <mergeCell ref="D13:D14"/>
    <mergeCell ref="A11:A12"/>
    <mergeCell ref="B11:B12"/>
    <mergeCell ref="C11:C12"/>
    <mergeCell ref="D11:D12"/>
    <mergeCell ref="E13:E14"/>
    <mergeCell ref="F13:F14"/>
    <mergeCell ref="G13:G14"/>
    <mergeCell ref="H13:H14"/>
    <mergeCell ref="E11:E12"/>
    <mergeCell ref="F11:F12"/>
    <mergeCell ref="I13:I14"/>
    <mergeCell ref="J13:J16"/>
    <mergeCell ref="I11:I12"/>
    <mergeCell ref="J11:J12"/>
    <mergeCell ref="I15:I16"/>
  </mergeCells>
  <phoneticPr fontId="11" type="noConversion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U59"/>
  <sheetViews>
    <sheetView topLeftCell="D1" workbookViewId="0">
      <selection activeCell="H1" sqref="H1:N49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133" t="str">
        <f>HYPERLINK([1]реквизиты!$A$2)</f>
        <v>of the World Cup Stage by Sambo among men and women and on combat sambo for the prize of The President of Kazakhstan N.A.Nazarbaev</v>
      </c>
      <c r="B1" s="133"/>
      <c r="C1" s="133"/>
      <c r="D1" s="133"/>
      <c r="E1" s="133"/>
      <c r="F1" s="133"/>
      <c r="G1" s="133"/>
      <c r="H1" s="133" t="str">
        <f>HYPERLINK([1]реквизиты!$A$2)</f>
        <v>of the World Cup Stage by Sambo among men and women and on combat sambo for the prize of The President of Kazakhstan N.A.Nazarbaev</v>
      </c>
      <c r="I1" s="133"/>
      <c r="J1" s="133"/>
      <c r="K1" s="133"/>
      <c r="L1" s="133"/>
      <c r="M1" s="133"/>
      <c r="N1" s="133"/>
      <c r="O1" s="51"/>
      <c r="P1" s="51"/>
      <c r="Q1" s="51"/>
      <c r="R1" s="51"/>
      <c r="S1" s="51"/>
      <c r="T1" s="51"/>
      <c r="U1" s="51"/>
    </row>
    <row r="2" spans="1:21" ht="15" customHeight="1">
      <c r="A2" s="134" t="str">
        <f>HYPERLINK([1]реквизиты!$A$3)</f>
        <v>January 26-29. 2013 , Uralsk, Kazakhstan</v>
      </c>
      <c r="B2" s="134"/>
      <c r="C2" s="134"/>
      <c r="D2" s="134"/>
      <c r="E2" s="134"/>
      <c r="F2" s="134"/>
      <c r="G2" s="134"/>
      <c r="H2" s="134" t="str">
        <f>HYPERLINK([1]реквизиты!$A$3)</f>
        <v>January 26-29. 2013 , Uralsk, Kazakhstan</v>
      </c>
      <c r="I2" s="134"/>
      <c r="J2" s="134"/>
      <c r="K2" s="134"/>
      <c r="L2" s="134"/>
      <c r="M2" s="134"/>
      <c r="N2" s="134"/>
      <c r="O2" s="53"/>
      <c r="P2" s="53"/>
      <c r="Q2" s="53"/>
      <c r="R2" s="53"/>
      <c r="S2" s="53"/>
      <c r="T2" s="53"/>
      <c r="U2" s="53"/>
    </row>
    <row r="3" spans="1:21" ht="15.6" customHeight="1">
      <c r="A3" s="131" t="str">
        <f>пр.взв.!A4</f>
        <v xml:space="preserve">Weight category 82  kg </v>
      </c>
      <c r="B3" s="131"/>
      <c r="C3" s="131"/>
      <c r="D3" s="131"/>
      <c r="E3" s="131"/>
      <c r="F3" s="131"/>
      <c r="G3" s="131"/>
      <c r="H3" s="131" t="str">
        <f>A3</f>
        <v xml:space="preserve">Weight category 82  kg </v>
      </c>
      <c r="I3" s="131"/>
      <c r="J3" s="131"/>
      <c r="K3" s="131"/>
      <c r="L3" s="131"/>
      <c r="M3" s="131"/>
      <c r="N3" s="131"/>
      <c r="O3" s="48"/>
      <c r="P3" s="48"/>
      <c r="Q3" s="48"/>
      <c r="R3" s="48"/>
      <c r="S3" s="48"/>
      <c r="T3" s="48"/>
      <c r="U3" s="48"/>
    </row>
    <row r="4" spans="1:21" ht="16.5" thickBot="1">
      <c r="A4" s="132"/>
      <c r="B4" s="132"/>
    </row>
    <row r="5" spans="1:21" ht="12.75" customHeight="1">
      <c r="A5" s="135">
        <v>1</v>
      </c>
      <c r="B5" s="137" t="str">
        <f>VLOOKUP(A5,пр.взв.!B2:E65,2,FALSE)</f>
        <v>OSHLOBANU Sergei</v>
      </c>
      <c r="C5" s="139">
        <f>VLOOKUP(A5,пр.взв.!B2:E65,3,FALSE)</f>
        <v>1986</v>
      </c>
      <c r="D5" s="127" t="str">
        <f>VLOOKUP(A5,пр.взв.!B2:E65,4,FALSE)</f>
        <v>MDA</v>
      </c>
      <c r="G5" s="12"/>
      <c r="H5" s="129">
        <v>2</v>
      </c>
      <c r="I5" s="137" t="str">
        <f>VLOOKUP(H5,пр.взв.!B7:E70,2,FALSE)</f>
        <v>DALAI Enkhbold</v>
      </c>
      <c r="J5" s="139" t="str">
        <f>VLOOKUP(H5,пр.взв.!B2:E70,3,FALSE)</f>
        <v>1985msic</v>
      </c>
      <c r="K5" s="127" t="str">
        <f>VLOOKUP(H5,пр.взв.!B2:E70,4,FALSE)</f>
        <v>MGL</v>
      </c>
    </row>
    <row r="6" spans="1:21" ht="15.75">
      <c r="A6" s="136"/>
      <c r="B6" s="138"/>
      <c r="C6" s="140"/>
      <c r="D6" s="128"/>
      <c r="E6" s="2"/>
      <c r="F6" s="2"/>
      <c r="G6" s="7"/>
      <c r="H6" s="130"/>
      <c r="I6" s="138"/>
      <c r="J6" s="140"/>
      <c r="K6" s="128"/>
    </row>
    <row r="7" spans="1:21" ht="15.75">
      <c r="A7" s="136">
        <v>17</v>
      </c>
      <c r="B7" s="148" t="str">
        <f>VLOOKUP(A7,пр.взв.!B4:E67,2,FALSE)</f>
        <v>IZATULLOI Davlahmad</v>
      </c>
      <c r="C7" s="149" t="str">
        <f>VLOOKUP(A7,пр.взв.!B2:E65,3,FALSE)</f>
        <v>1992</v>
      </c>
      <c r="D7" s="150" t="str">
        <f>VLOOKUP(A7,пр.взв.!B2:E65,4,FALSE)</f>
        <v>TJK</v>
      </c>
      <c r="E7" s="3"/>
      <c r="F7" s="2"/>
      <c r="G7" s="2"/>
      <c r="H7" s="151">
        <v>18</v>
      </c>
      <c r="I7" s="141" t="str">
        <f>VLOOKUP(H7,пр.взв.!B7:E70,2,FALSE)</f>
        <v>GOROBEC Andrei</v>
      </c>
      <c r="J7" s="143" t="str">
        <f>VLOOKUP(H7,пр.взв.!B2:E70,3,FALSE)</f>
        <v>1986msmk</v>
      </c>
      <c r="K7" s="145" t="str">
        <f>VLOOKUP(H7,пр.взв.!B2:E70,4,FALSE)</f>
        <v>RUS</v>
      </c>
      <c r="L7" s="13"/>
      <c r="M7" s="31"/>
    </row>
    <row r="8" spans="1:21" ht="16.5" thickBot="1">
      <c r="A8" s="147"/>
      <c r="B8" s="138"/>
      <c r="C8" s="140"/>
      <c r="D8" s="128"/>
      <c r="E8" s="4"/>
      <c r="F8" s="5"/>
      <c r="G8" s="2"/>
      <c r="H8" s="130"/>
      <c r="I8" s="142"/>
      <c r="J8" s="144"/>
      <c r="K8" s="146"/>
      <c r="L8" s="10"/>
      <c r="M8" s="31"/>
    </row>
    <row r="9" spans="1:21" ht="15.75">
      <c r="A9" s="135">
        <v>9</v>
      </c>
      <c r="B9" s="137" t="str">
        <f>VLOOKUP(A9,пр.взв.!B2:E65,2,FALSE)</f>
        <v>NASYROV Yevgeni</v>
      </c>
      <c r="C9" s="139">
        <f>VLOOKUP(A9,пр.взв.!B2:E65,3,FALSE)</f>
        <v>1982</v>
      </c>
      <c r="D9" s="127" t="str">
        <f>VLOOKUP(A9,пр.взв.!B2:E65,4,FALSE)</f>
        <v>RUS</v>
      </c>
      <c r="E9" s="4"/>
      <c r="F9" s="3"/>
      <c r="G9" s="2"/>
      <c r="H9" s="129">
        <v>10</v>
      </c>
      <c r="I9" s="137" t="str">
        <f>VLOOKUP(H9,пр.взв.!B7:E70,2,FALSE)</f>
        <v>TURENOV Nursultan</v>
      </c>
      <c r="J9" s="139" t="str">
        <f>VLOOKUP(H9,пр.взв.!B2:E70,3,FALSE)</f>
        <v>1993ms</v>
      </c>
      <c r="K9" s="127" t="str">
        <f>VLOOKUP(H9,пр.взв.!B2:E70,4,FALSE)</f>
        <v>KAZ</v>
      </c>
      <c r="L9" s="10"/>
      <c r="M9" s="32"/>
    </row>
    <row r="10" spans="1:21" ht="15.75">
      <c r="A10" s="136"/>
      <c r="B10" s="138"/>
      <c r="C10" s="140"/>
      <c r="D10" s="128"/>
      <c r="E10" s="6"/>
      <c r="F10" s="4"/>
      <c r="G10" s="2"/>
      <c r="H10" s="130"/>
      <c r="I10" s="138"/>
      <c r="J10" s="140"/>
      <c r="K10" s="128"/>
      <c r="L10" s="9"/>
      <c r="M10" s="33"/>
    </row>
    <row r="11" spans="1:21" ht="15.75">
      <c r="A11" s="136">
        <v>25</v>
      </c>
      <c r="B11" s="141" t="e">
        <f>VLOOKUP(A11,пр.взв.!B2:E65,2,FALSE)</f>
        <v>#N/A</v>
      </c>
      <c r="C11" s="143" t="e">
        <f>VLOOKUP(A11,пр.взв.!B2:E65,3,FALSE)</f>
        <v>#N/A</v>
      </c>
      <c r="D11" s="145" t="e">
        <f>VLOOKUP(A11,пр.взв.!B2:E65,4,FALSE)</f>
        <v>#N/A</v>
      </c>
      <c r="E11" s="2"/>
      <c r="F11" s="4"/>
      <c r="G11" s="2"/>
      <c r="H11" s="151">
        <v>26</v>
      </c>
      <c r="I11" s="141" t="e">
        <f>VLOOKUP(H11,пр.взв.!B7:E70,2,FALSE)</f>
        <v>#N/A</v>
      </c>
      <c r="J11" s="143" t="e">
        <f>VLOOKUP(H11,пр.взв.!B2:E70,3,FALSE)</f>
        <v>#N/A</v>
      </c>
      <c r="K11" s="145" t="e">
        <f>VLOOKUP(H11,пр.взв.!B2:E70,4,FALSE)</f>
        <v>#N/A</v>
      </c>
      <c r="M11" s="34"/>
    </row>
    <row r="12" spans="1:21" ht="16.5" thickBot="1">
      <c r="A12" s="147"/>
      <c r="B12" s="142"/>
      <c r="C12" s="144"/>
      <c r="D12" s="146"/>
      <c r="E12" s="2"/>
      <c r="F12" s="4"/>
      <c r="G12" s="5"/>
      <c r="H12" s="130"/>
      <c r="I12" s="142"/>
      <c r="J12" s="144"/>
      <c r="K12" s="146"/>
      <c r="M12" s="34"/>
    </row>
    <row r="13" spans="1:21" ht="15.75">
      <c r="A13" s="135">
        <v>5</v>
      </c>
      <c r="B13" s="137" t="str">
        <f>VLOOKUP(A13,пр.взв.!B2:E65,2,FALSE)</f>
        <v>PAPOU Stsiapan</v>
      </c>
      <c r="C13" s="139">
        <f>VLOOKUP(A13,пр.взв.!B2:E65,3,FALSE)</f>
        <v>1984</v>
      </c>
      <c r="D13" s="127" t="str">
        <f>VLOOKUP(A13,пр.взв.!B2:E65,4,FALSE)</f>
        <v>BLR</v>
      </c>
      <c r="E13" s="2"/>
      <c r="F13" s="4"/>
      <c r="G13" s="8"/>
      <c r="H13" s="129">
        <v>6</v>
      </c>
      <c r="I13" s="137" t="str">
        <f>VLOOKUP(H13,пр.взв.!B7:E70,2,FALSE)</f>
        <v>KOKOVICH Ilya</v>
      </c>
      <c r="J13" s="139" t="str">
        <f>VLOOKUP(H13,пр.взв.!B2:E70,3,FALSE)</f>
        <v>1988ms</v>
      </c>
      <c r="K13" s="127" t="str">
        <f>VLOOKUP(H13,пр.взв.!B2:E70,4,FALSE)</f>
        <v>RUS</v>
      </c>
      <c r="M13" s="34"/>
      <c r="N13" s="36"/>
    </row>
    <row r="14" spans="1:21" ht="15.75">
      <c r="A14" s="136"/>
      <c r="B14" s="138"/>
      <c r="C14" s="140"/>
      <c r="D14" s="128"/>
      <c r="E14" s="5"/>
      <c r="F14" s="4"/>
      <c r="G14" s="2"/>
      <c r="H14" s="130"/>
      <c r="I14" s="138"/>
      <c r="J14" s="140"/>
      <c r="K14" s="128"/>
      <c r="L14" s="13"/>
      <c r="M14" s="33"/>
      <c r="N14" s="34"/>
    </row>
    <row r="15" spans="1:21" ht="15.75">
      <c r="A15" s="136">
        <v>21</v>
      </c>
      <c r="B15" s="141" t="e">
        <f>VLOOKUP(A15,пр.взв.!B2:E65,2,FALSE)</f>
        <v>#N/A</v>
      </c>
      <c r="C15" s="143" t="e">
        <f>VLOOKUP(A15,пр.взв.!B2:E65,3,FALSE)</f>
        <v>#N/A</v>
      </c>
      <c r="D15" s="145" t="e">
        <f>VLOOKUP(A15,пр.взв.!B2:E65,4,FALSE)</f>
        <v>#N/A</v>
      </c>
      <c r="E15" s="3"/>
      <c r="F15" s="4"/>
      <c r="G15" s="2"/>
      <c r="H15" s="151">
        <v>22</v>
      </c>
      <c r="I15" s="141" t="e">
        <f>VLOOKUP(H15,пр.взв.!B7:E70,2,FALSE)</f>
        <v>#N/A</v>
      </c>
      <c r="J15" s="143" t="e">
        <f>VLOOKUP(H15,пр.взв.!B2:E70,3,FALSE)</f>
        <v>#N/A</v>
      </c>
      <c r="K15" s="145" t="e">
        <f>VLOOKUP(H15,пр.взв.!B2:E70,4,FALSE)</f>
        <v>#N/A</v>
      </c>
      <c r="L15" s="10"/>
      <c r="M15" s="33"/>
      <c r="N15" s="34"/>
    </row>
    <row r="16" spans="1:21" ht="16.5" thickBot="1">
      <c r="A16" s="147"/>
      <c r="B16" s="142"/>
      <c r="C16" s="144"/>
      <c r="D16" s="146"/>
      <c r="E16" s="4"/>
      <c r="F16" s="6"/>
      <c r="G16" s="2"/>
      <c r="H16" s="130"/>
      <c r="I16" s="142"/>
      <c r="J16" s="144"/>
      <c r="K16" s="146"/>
      <c r="L16" s="10"/>
      <c r="M16" s="35"/>
      <c r="N16" s="34"/>
    </row>
    <row r="17" spans="1:14" ht="15.75">
      <c r="A17" s="135">
        <v>13</v>
      </c>
      <c r="B17" s="137" t="str">
        <f>VLOOKUP(A17,пр.взв.!B2:E65,2,FALSE)</f>
        <v>ZHOTABAYEV Askar</v>
      </c>
      <c r="C17" s="139" t="str">
        <f>VLOOKUP(A17,пр.взв.!B2:E65,3,FALSE)</f>
        <v>1984ms</v>
      </c>
      <c r="D17" s="127" t="str">
        <f>VLOOKUP(A17,пр.взв.!B2:E65,4,FALSE)</f>
        <v>KAZ</v>
      </c>
      <c r="E17" s="4"/>
      <c r="F17" s="2"/>
      <c r="G17" s="2"/>
      <c r="H17" s="129">
        <v>14</v>
      </c>
      <c r="I17" s="137" t="str">
        <f>VLOOKUP(H17,пр.взв.!B7:E70,2,FALSE)</f>
        <v>ZAYNALOBUDDINI Azamkhon</v>
      </c>
      <c r="J17" s="139" t="str">
        <f>VLOOKUP(H17,пр.взв.!B2:E70,3,FALSE)</f>
        <v>1992ms</v>
      </c>
      <c r="K17" s="127" t="str">
        <f>VLOOKUP(H17,пр.взв.!B2:E70,4,FALSE)</f>
        <v>TJK</v>
      </c>
      <c r="L17" s="10"/>
      <c r="M17" s="31"/>
      <c r="N17" s="34"/>
    </row>
    <row r="18" spans="1:14" ht="15.75">
      <c r="A18" s="136"/>
      <c r="B18" s="138"/>
      <c r="C18" s="140"/>
      <c r="D18" s="128"/>
      <c r="E18" s="6"/>
      <c r="F18" s="2"/>
      <c r="G18" s="2"/>
      <c r="H18" s="130"/>
      <c r="I18" s="138"/>
      <c r="J18" s="140"/>
      <c r="K18" s="128"/>
      <c r="L18" s="9"/>
      <c r="M18" s="31"/>
      <c r="N18" s="34"/>
    </row>
    <row r="19" spans="1:14" ht="15.75">
      <c r="A19" s="136">
        <v>29</v>
      </c>
      <c r="B19" s="141" t="e">
        <f>VLOOKUP(A19,пр.взв.!B2:E65,2,FALSE)</f>
        <v>#N/A</v>
      </c>
      <c r="C19" s="143" t="e">
        <f>VLOOKUP(A19,пр.взв.!B2:E65,3,FALSE)</f>
        <v>#N/A</v>
      </c>
      <c r="D19" s="145" t="e">
        <f>VLOOKUP(A19,пр.взв.!B2:E65,4,FALSE)</f>
        <v>#N/A</v>
      </c>
      <c r="E19" s="2"/>
      <c r="F19" s="2"/>
      <c r="G19" s="2"/>
      <c r="H19" s="151">
        <v>30</v>
      </c>
      <c r="I19" s="141" t="e">
        <f>VLOOKUP(H19,пр.взв.!B7:E70,2,FALSE)</f>
        <v>#N/A</v>
      </c>
      <c r="J19" s="143" t="e">
        <f>VLOOKUP(H19,пр.взв.!B2:E70,3,FALSE)</f>
        <v>#N/A</v>
      </c>
      <c r="K19" s="145" t="e">
        <f>VLOOKUP(H19,пр.взв.!B2:E70,4,FALSE)</f>
        <v>#N/A</v>
      </c>
      <c r="N19" s="34"/>
    </row>
    <row r="20" spans="1:14" ht="16.5" thickBot="1">
      <c r="A20" s="147"/>
      <c r="B20" s="142"/>
      <c r="C20" s="144"/>
      <c r="D20" s="146"/>
      <c r="E20" s="2"/>
      <c r="F20" s="2"/>
      <c r="G20" s="29"/>
      <c r="H20" s="130"/>
      <c r="I20" s="142"/>
      <c r="J20" s="144"/>
      <c r="K20" s="146"/>
      <c r="N20" s="37"/>
    </row>
    <row r="21" spans="1:14" ht="15.75">
      <c r="A21" s="135">
        <v>3</v>
      </c>
      <c r="B21" s="137" t="str">
        <f>VLOOKUP(A21,пр.взв.!B2:E65,2,FALSE)</f>
        <v>SAFAROV Khurshedzhon</v>
      </c>
      <c r="C21" s="139" t="str">
        <f>VLOOKUP(A21,пр.взв.!B2:E65,3,FALSE)</f>
        <v>1993ms</v>
      </c>
      <c r="D21" s="127" t="str">
        <f>VLOOKUP(A21,пр.взв.!B2:E65,4,FALSE)</f>
        <v>TJK</v>
      </c>
      <c r="E21" s="2"/>
      <c r="F21" s="2"/>
      <c r="G21" s="2"/>
      <c r="H21" s="129">
        <v>4</v>
      </c>
      <c r="I21" s="137" t="str">
        <f>VLOOKUP(H21,пр.взв.!B7:E70,2,FALSE)</f>
        <v>SEKURYANU Ivan</v>
      </c>
      <c r="J21" s="139">
        <f>VLOOKUP(H21,пр.взв.!B2:E70,3,FALSE)</f>
        <v>1989</v>
      </c>
      <c r="K21" s="127" t="str">
        <f>VLOOKUP(H21,пр.взв.!B2:E70,4,FALSE)</f>
        <v>MDA</v>
      </c>
      <c r="N21" s="34"/>
    </row>
    <row r="22" spans="1:14" ht="15.75">
      <c r="A22" s="136"/>
      <c r="B22" s="138"/>
      <c r="C22" s="140"/>
      <c r="D22" s="128"/>
      <c r="E22" s="5"/>
      <c r="F22" s="2"/>
      <c r="G22" s="2"/>
      <c r="H22" s="130"/>
      <c r="I22" s="138"/>
      <c r="J22" s="140"/>
      <c r="K22" s="128"/>
      <c r="N22" s="34"/>
    </row>
    <row r="23" spans="1:14" ht="15.75">
      <c r="A23" s="136">
        <v>19</v>
      </c>
      <c r="B23" s="141" t="e">
        <f>VLOOKUP(A23,пр.взв.!B2:E65,2,FALSE)</f>
        <v>#N/A</v>
      </c>
      <c r="C23" s="143" t="e">
        <f>VLOOKUP(A23,пр.взв.!B2:E65,3,FALSE)</f>
        <v>#N/A</v>
      </c>
      <c r="D23" s="145" t="e">
        <f>VLOOKUP(A23,пр.взв.!B2:E65,4,FALSE)</f>
        <v>#N/A</v>
      </c>
      <c r="E23" s="3"/>
      <c r="F23" s="2"/>
      <c r="G23" s="2"/>
      <c r="H23" s="151">
        <v>20</v>
      </c>
      <c r="I23" s="141" t="e">
        <f>VLOOKUP(H23,пр.взв.!B7:E70,2,FALSE)</f>
        <v>#N/A</v>
      </c>
      <c r="J23" s="143" t="e">
        <f>VLOOKUP(H23,пр.взв.!B2:E70,3,FALSE)</f>
        <v>#N/A</v>
      </c>
      <c r="K23" s="145" t="e">
        <f>VLOOKUP(H23,пр.взв.!B2:E70,4,FALSE)</f>
        <v>#N/A</v>
      </c>
      <c r="L23" s="13"/>
      <c r="M23" s="31"/>
      <c r="N23" s="34"/>
    </row>
    <row r="24" spans="1:14" ht="16.5" thickBot="1">
      <c r="A24" s="147"/>
      <c r="B24" s="142"/>
      <c r="C24" s="144"/>
      <c r="D24" s="146"/>
      <c r="E24" s="4"/>
      <c r="F24" s="5"/>
      <c r="G24" s="2"/>
      <c r="H24" s="130"/>
      <c r="I24" s="142"/>
      <c r="J24" s="144"/>
      <c r="K24" s="146"/>
      <c r="L24" s="10"/>
      <c r="M24" s="31"/>
      <c r="N24" s="34"/>
    </row>
    <row r="25" spans="1:14" ht="15.75">
      <c r="A25" s="135">
        <v>11</v>
      </c>
      <c r="B25" s="137" t="str">
        <f>VLOOKUP(A25,пр.взв.!B2:E65,2,FALSE)</f>
        <v>MANABAYEV Dauren</v>
      </c>
      <c r="C25" s="139" t="str">
        <f>VLOOKUP(A25,пр.взв.!B2:E65,3,FALSE)</f>
        <v>1990ms</v>
      </c>
      <c r="D25" s="127" t="str">
        <f>VLOOKUP(A25,пр.взв.!B2:E65,4,FALSE)</f>
        <v>KAZ</v>
      </c>
      <c r="E25" s="4"/>
      <c r="F25" s="3"/>
      <c r="G25" s="2"/>
      <c r="H25" s="129">
        <v>12</v>
      </c>
      <c r="I25" s="137" t="str">
        <f>VLOOKUP(H25,пр.взв.!B7:E70,2,FALSE)</f>
        <v>LEE Hyumbaek</v>
      </c>
      <c r="J25" s="139">
        <f>VLOOKUP(H25,пр.взв.!B2:E70,3,FALSE)</f>
        <v>1983</v>
      </c>
      <c r="K25" s="127" t="str">
        <f>VLOOKUP(H25,пр.взв.!B2:E70,4,FALSE)</f>
        <v>KOR</v>
      </c>
      <c r="L25" s="10"/>
      <c r="M25" s="32"/>
      <c r="N25" s="34"/>
    </row>
    <row r="26" spans="1:14" ht="15.75">
      <c r="A26" s="136"/>
      <c r="B26" s="138"/>
      <c r="C26" s="140"/>
      <c r="D26" s="128"/>
      <c r="E26" s="6"/>
      <c r="F26" s="4"/>
      <c r="G26" s="2"/>
      <c r="H26" s="130"/>
      <c r="I26" s="138"/>
      <c r="J26" s="140"/>
      <c r="K26" s="128"/>
      <c r="L26" s="9"/>
      <c r="M26" s="33"/>
      <c r="N26" s="34"/>
    </row>
    <row r="27" spans="1:14" ht="15.75">
      <c r="A27" s="136">
        <v>27</v>
      </c>
      <c r="B27" s="141" t="e">
        <f>VLOOKUP(A27,пр.взв.!B2:E65,2,FALSE)</f>
        <v>#N/A</v>
      </c>
      <c r="C27" s="143" t="e">
        <f>VLOOKUP(A27,пр.взв.!B2:E65,3,FALSE)</f>
        <v>#N/A</v>
      </c>
      <c r="D27" s="145" t="e">
        <f>VLOOKUP(A27,пр.взв.!B2:E65,4,FALSE)</f>
        <v>#N/A</v>
      </c>
      <c r="E27" s="2"/>
      <c r="F27" s="4"/>
      <c r="G27" s="2"/>
      <c r="H27" s="151">
        <v>28</v>
      </c>
      <c r="I27" s="141" t="e">
        <f>VLOOKUP(H27,пр.взв.!B7:E70,2,FALSE)</f>
        <v>#N/A</v>
      </c>
      <c r="J27" s="143" t="e">
        <f>VLOOKUP(H27,пр.взв.!B2:E70,3,FALSE)</f>
        <v>#N/A</v>
      </c>
      <c r="K27" s="145" t="e">
        <f>VLOOKUP(H27,пр.взв.!B2:E70,4,FALSE)</f>
        <v>#N/A</v>
      </c>
      <c r="M27" s="34"/>
      <c r="N27" s="34"/>
    </row>
    <row r="28" spans="1:14" ht="16.5" thickBot="1">
      <c r="A28" s="147"/>
      <c r="B28" s="142"/>
      <c r="C28" s="144"/>
      <c r="D28" s="146"/>
      <c r="E28" s="2"/>
      <c r="F28" s="4"/>
      <c r="G28" s="2"/>
      <c r="H28" s="130"/>
      <c r="I28" s="142"/>
      <c r="J28" s="144"/>
      <c r="K28" s="146"/>
      <c r="M28" s="34"/>
      <c r="N28" s="34"/>
    </row>
    <row r="29" spans="1:14" ht="15.75">
      <c r="A29" s="135">
        <v>7</v>
      </c>
      <c r="B29" s="137" t="str">
        <f>VLOOKUP(A29,пр.взв.!B2:E65,2,FALSE)</f>
        <v>ERGAZIEV SERIK</v>
      </c>
      <c r="C29" s="139">
        <f>VLOOKUP(A29,пр.взв.!B2:E65,3,FALSE)</f>
        <v>1991</v>
      </c>
      <c r="D29" s="127" t="str">
        <f>VLOOKUP(A29,пр.взв.!B2:E65,4,FALSE)</f>
        <v>KAZ</v>
      </c>
      <c r="E29" s="2"/>
      <c r="F29" s="4"/>
      <c r="G29" s="38"/>
      <c r="H29" s="129">
        <v>8</v>
      </c>
      <c r="I29" s="137" t="str">
        <f>VLOOKUP(H29,пр.взв.!B7:E70,2,FALSE)</f>
        <v>GASIMOV Kanan</v>
      </c>
      <c r="J29" s="139" t="str">
        <f>VLOOKUP(H29,пр.взв.!B2:E70,3,FALSE)</f>
        <v>1990kms</v>
      </c>
      <c r="K29" s="127" t="str">
        <f>VLOOKUP(H29,пр.взв.!B2:E70,4,FALSE)</f>
        <v>AZE</v>
      </c>
      <c r="M29" s="34"/>
      <c r="N29" s="37"/>
    </row>
    <row r="30" spans="1:14" ht="15.75">
      <c r="A30" s="136"/>
      <c r="B30" s="138"/>
      <c r="C30" s="140"/>
      <c r="D30" s="128"/>
      <c r="E30" s="5"/>
      <c r="F30" s="4"/>
      <c r="G30" s="2"/>
      <c r="H30" s="130"/>
      <c r="I30" s="138"/>
      <c r="J30" s="140"/>
      <c r="K30" s="128"/>
      <c r="M30" s="34"/>
    </row>
    <row r="31" spans="1:14" ht="15.75">
      <c r="A31" s="136">
        <v>23</v>
      </c>
      <c r="B31" s="141" t="e">
        <f>VLOOKUP(A31,пр.взв.!B2:E65,2,FALSE)</f>
        <v>#N/A</v>
      </c>
      <c r="C31" s="143" t="e">
        <f>VLOOKUP(A31,пр.взв.!B2:E65,3,FALSE)</f>
        <v>#N/A</v>
      </c>
      <c r="D31" s="145" t="e">
        <f>VLOOKUP(A31,пр.взв.!B2:E65,4,FALSE)</f>
        <v>#N/A</v>
      </c>
      <c r="E31" s="3"/>
      <c r="F31" s="4"/>
      <c r="G31" s="2"/>
      <c r="H31" s="151">
        <v>24</v>
      </c>
      <c r="I31" s="141" t="e">
        <f>VLOOKUP(H31,пр.взв.!B7:E70,2,FALSE)</f>
        <v>#N/A</v>
      </c>
      <c r="J31" s="143" t="e">
        <f>VLOOKUP(H31,пр.взв.!B2:E70,3,FALSE)</f>
        <v>#N/A</v>
      </c>
      <c r="K31" s="145" t="e">
        <f>VLOOKUP(H31,пр.взв.!B2:E70,4,FALSE)</f>
        <v>#N/A</v>
      </c>
      <c r="L31" s="13"/>
      <c r="M31" s="33"/>
    </row>
    <row r="32" spans="1:14" ht="16.5" thickBot="1">
      <c r="A32" s="147"/>
      <c r="B32" s="142"/>
      <c r="C32" s="144"/>
      <c r="D32" s="146"/>
      <c r="E32" s="4"/>
      <c r="F32" s="6"/>
      <c r="G32" s="2"/>
      <c r="H32" s="130"/>
      <c r="I32" s="142"/>
      <c r="J32" s="144"/>
      <c r="K32" s="146"/>
      <c r="L32" s="10"/>
      <c r="M32" s="35"/>
    </row>
    <row r="33" spans="1:16" ht="15.75">
      <c r="A33" s="135">
        <v>15</v>
      </c>
      <c r="B33" s="137" t="str">
        <f>VLOOKUP(A33,пр.взв.!B2:E65,2,FALSE)</f>
        <v>PEREPLYUK Andrei</v>
      </c>
      <c r="C33" s="139" t="str">
        <f>VLOOKUP(A33,пр.взв.!B2:E65,3,FALSE)</f>
        <v>1985ms</v>
      </c>
      <c r="D33" s="127" t="str">
        <f>VLOOKUP(A33,пр.взв.!B2:E65,4,FALSE)</f>
        <v>RUS</v>
      </c>
      <c r="E33" s="4"/>
      <c r="F33" s="2"/>
      <c r="G33" s="2"/>
      <c r="H33" s="129">
        <v>16</v>
      </c>
      <c r="I33" s="137" t="str">
        <f>VLOOKUP(H33,пр.взв.!B7:E70,2,FALSE)</f>
        <v>ALDIEV Duman</v>
      </c>
      <c r="J33" s="139" t="str">
        <f>VLOOKUP(H33,пр.взв.!B2:E70,3,FALSE)</f>
        <v>1988ms</v>
      </c>
      <c r="K33" s="127" t="str">
        <f>VLOOKUP(H33,пр.взв.!B2:E70,4,FALSE)</f>
        <v>KAZ</v>
      </c>
      <c r="L33" s="10"/>
      <c r="M33" s="31"/>
    </row>
    <row r="34" spans="1:16" ht="15.75">
      <c r="A34" s="136"/>
      <c r="B34" s="138"/>
      <c r="C34" s="140"/>
      <c r="D34" s="128"/>
      <c r="E34" s="6"/>
      <c r="F34" s="2"/>
      <c r="G34" s="2"/>
      <c r="H34" s="130"/>
      <c r="I34" s="138"/>
      <c r="J34" s="140"/>
      <c r="K34" s="128"/>
      <c r="L34" s="9"/>
      <c r="M34" s="31"/>
    </row>
    <row r="35" spans="1:16" ht="15.75">
      <c r="A35" s="136">
        <v>31</v>
      </c>
      <c r="B35" s="148" t="e">
        <f>VLOOKUP(A35,пр.взв.!B2:E70,2,FALSE)</f>
        <v>#N/A</v>
      </c>
      <c r="C35" s="149" t="e">
        <f>VLOOKUP(A35,пр.взв.!B2:E70,3,FALSE)</f>
        <v>#N/A</v>
      </c>
      <c r="D35" s="150" t="e">
        <f>VLOOKUP(A35,пр.взв.!B2:E70,4,FALSE)</f>
        <v>#N/A</v>
      </c>
      <c r="E35" s="2"/>
      <c r="F35" s="2"/>
      <c r="G35" s="2"/>
      <c r="H35" s="151">
        <v>32</v>
      </c>
      <c r="I35" s="141" t="e">
        <f>VLOOKUP(H35,пр.взв.!B7:E70,2,FALSE)</f>
        <v>#N/A</v>
      </c>
      <c r="J35" s="143" t="e">
        <f>VLOOKUP(H35,пр.взв.!B2:E70,3,FALSE)</f>
        <v>#N/A</v>
      </c>
      <c r="K35" s="145" t="e">
        <f>VLOOKUP(H35,пр.взв.!B2:E70,4,FALSE)</f>
        <v>#N/A</v>
      </c>
    </row>
    <row r="36" spans="1:16" ht="13.5" customHeight="1" thickBot="1">
      <c r="A36" s="147"/>
      <c r="B36" s="155"/>
      <c r="C36" s="156"/>
      <c r="D36" s="157"/>
      <c r="H36" s="158"/>
      <c r="I36" s="152"/>
      <c r="J36" s="153"/>
      <c r="K36" s="154"/>
    </row>
    <row r="37" spans="1:16" ht="15.75">
      <c r="A37" s="1"/>
      <c r="B37" s="1"/>
      <c r="C37" s="1"/>
      <c r="E37" s="2"/>
      <c r="F37" s="2"/>
      <c r="G37" s="2"/>
      <c r="P37" s="20"/>
    </row>
    <row r="38" spans="1:16">
      <c r="A38" s="28" t="s">
        <v>0</v>
      </c>
      <c r="B38" s="10"/>
      <c r="C38" s="19"/>
      <c r="D38" s="11"/>
      <c r="E38" s="14"/>
      <c r="F38" s="14"/>
      <c r="H38" s="28" t="s">
        <v>1</v>
      </c>
      <c r="I38" s="10"/>
      <c r="J38" s="19"/>
      <c r="K38" s="46"/>
      <c r="L38" s="18"/>
      <c r="M38" s="18"/>
      <c r="N38" s="10"/>
    </row>
    <row r="39" spans="1:16">
      <c r="A39" s="1"/>
      <c r="B39" s="10"/>
      <c r="C39" s="19"/>
      <c r="D39" s="18"/>
      <c r="E39" s="14"/>
      <c r="I39" s="10"/>
      <c r="J39" s="19"/>
      <c r="K39" s="18"/>
      <c r="L39" s="18"/>
      <c r="M39" s="10"/>
      <c r="N39" s="10"/>
      <c r="P39" s="10"/>
    </row>
    <row r="40" spans="1:16">
      <c r="B40" s="10"/>
      <c r="C40" s="18"/>
      <c r="D40" s="46"/>
      <c r="E40" s="14"/>
      <c r="I40" s="10"/>
      <c r="J40" s="18"/>
      <c r="K40" s="46"/>
      <c r="L40" s="18"/>
      <c r="M40" s="10"/>
      <c r="N40" s="10"/>
    </row>
    <row r="41" spans="1:16">
      <c r="B41" s="10"/>
      <c r="C41" s="18"/>
      <c r="D41" s="19"/>
      <c r="E41" s="18"/>
      <c r="I41" s="10"/>
      <c r="J41" s="18"/>
      <c r="K41" s="19"/>
      <c r="L41" s="18"/>
      <c r="M41" s="10"/>
      <c r="N41" s="10"/>
    </row>
    <row r="42" spans="1:16">
      <c r="B42" s="10"/>
      <c r="C42" s="46"/>
      <c r="D42" s="18"/>
      <c r="E42" s="46"/>
      <c r="I42" s="10"/>
      <c r="J42" s="46"/>
      <c r="K42" s="18"/>
      <c r="L42" s="46"/>
      <c r="M42" s="10"/>
      <c r="N42" s="10"/>
    </row>
    <row r="43" spans="1:16">
      <c r="B43" s="10"/>
      <c r="C43" s="19"/>
      <c r="D43" s="18"/>
      <c r="E43" s="15"/>
      <c r="I43" s="10"/>
      <c r="J43" s="19"/>
      <c r="K43" s="18"/>
      <c r="L43" s="19"/>
      <c r="M43" s="10"/>
      <c r="N43" s="10"/>
    </row>
    <row r="44" spans="1:16">
      <c r="B44" s="10"/>
      <c r="C44" s="18"/>
      <c r="D44" s="46"/>
      <c r="E44" s="17"/>
      <c r="F44" s="45"/>
      <c r="I44" s="10"/>
      <c r="J44" s="18"/>
      <c r="K44" s="46"/>
      <c r="L44" s="18"/>
      <c r="M44" s="10"/>
      <c r="N44" s="10"/>
    </row>
    <row r="45" spans="1:16">
      <c r="E45" s="34"/>
      <c r="G45" s="10"/>
      <c r="I45" s="10"/>
      <c r="J45" s="10"/>
      <c r="K45" s="10"/>
      <c r="L45" s="10"/>
      <c r="M45" s="10"/>
      <c r="N45" s="10"/>
    </row>
    <row r="46" spans="1:16">
      <c r="B46" s="10"/>
      <c r="C46" s="46"/>
      <c r="D46" s="18"/>
      <c r="E46" s="16"/>
      <c r="G46" s="10"/>
      <c r="I46" s="10"/>
      <c r="J46" s="46"/>
      <c r="K46" s="18"/>
      <c r="L46" s="18"/>
      <c r="M46" s="10"/>
      <c r="N46" s="10"/>
    </row>
    <row r="47" spans="1:16">
      <c r="B47" s="10"/>
      <c r="C47" s="18"/>
      <c r="D47" s="19"/>
      <c r="E47" s="18"/>
      <c r="F47" s="10"/>
      <c r="G47" s="10"/>
      <c r="I47" s="10"/>
      <c r="J47" s="18"/>
      <c r="K47" s="19"/>
      <c r="L47" s="18"/>
      <c r="M47" s="18"/>
      <c r="N47" s="10"/>
    </row>
    <row r="48" spans="1:16">
      <c r="B48" s="10"/>
      <c r="C48" s="19"/>
      <c r="D48" s="18"/>
      <c r="E48" s="46"/>
      <c r="F48" s="18"/>
      <c r="G48" s="10"/>
      <c r="I48" s="10"/>
      <c r="J48" s="19"/>
      <c r="K48" s="18"/>
      <c r="L48" s="46"/>
      <c r="M48" s="18"/>
      <c r="N48" s="10"/>
    </row>
    <row r="49" spans="1:14">
      <c r="B49" s="10"/>
      <c r="C49" s="46"/>
      <c r="D49" s="18"/>
      <c r="E49" s="19"/>
      <c r="F49" s="18"/>
      <c r="G49" s="10"/>
      <c r="I49" s="10"/>
      <c r="J49" s="46"/>
      <c r="K49" s="18"/>
      <c r="L49" s="19"/>
      <c r="M49" s="18"/>
      <c r="N49" s="10"/>
    </row>
    <row r="50" spans="1:14">
      <c r="B50" s="10"/>
      <c r="C50" s="18"/>
      <c r="D50" s="46"/>
      <c r="E50" s="18"/>
      <c r="F50" s="46"/>
      <c r="G50" s="10"/>
      <c r="I50" s="10"/>
      <c r="J50" s="18"/>
      <c r="K50" s="46"/>
      <c r="L50" s="18"/>
      <c r="M50" s="46"/>
      <c r="N50" s="10"/>
    </row>
    <row r="51" spans="1:14">
      <c r="B51" s="10"/>
      <c r="C51" s="18"/>
      <c r="D51" s="19"/>
      <c r="E51" s="18"/>
      <c r="F51" s="19"/>
      <c r="G51" s="18"/>
      <c r="I51" s="10"/>
      <c r="J51" s="18"/>
      <c r="K51" s="19"/>
      <c r="L51" s="18"/>
      <c r="M51" s="19"/>
      <c r="N51" s="10"/>
    </row>
    <row r="52" spans="1:14">
      <c r="B52" s="10"/>
      <c r="C52" s="19"/>
      <c r="D52" s="18"/>
      <c r="E52" s="46"/>
      <c r="F52" s="18"/>
      <c r="G52" s="10"/>
      <c r="I52" s="10"/>
      <c r="J52" s="19"/>
      <c r="K52" s="18"/>
      <c r="L52" s="46"/>
      <c r="M52" s="18"/>
      <c r="N52" s="10"/>
    </row>
    <row r="53" spans="1:14">
      <c r="B53" s="10"/>
      <c r="C53" s="10"/>
      <c r="D53" s="10"/>
      <c r="E53" s="10"/>
      <c r="I53" s="10"/>
      <c r="J53" s="10"/>
      <c r="K53" s="10"/>
      <c r="L53" s="10"/>
      <c r="M53" s="10"/>
      <c r="N53" s="10"/>
    </row>
    <row r="59" spans="1:14">
      <c r="A59" s="21"/>
    </row>
  </sheetData>
  <mergeCells count="135"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K5:K6"/>
    <mergeCell ref="H5:H6"/>
    <mergeCell ref="H3:N3"/>
    <mergeCell ref="A4:B4"/>
    <mergeCell ref="A1:G1"/>
    <mergeCell ref="A2:G2"/>
    <mergeCell ref="A3:G3"/>
    <mergeCell ref="H1:N1"/>
    <mergeCell ref="H2:N2"/>
    <mergeCell ref="A5:A6"/>
    <mergeCell ref="B5:B6"/>
    <mergeCell ref="C5:C6"/>
    <mergeCell ref="D5:D6"/>
    <mergeCell ref="I5:I6"/>
    <mergeCell ref="J5:J6"/>
  </mergeCells>
  <phoneticPr fontId="11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4" workbookViewId="0">
      <selection sqref="A1:H34"/>
    </sheetView>
  </sheetViews>
  <sheetFormatPr defaultRowHeight="12.75"/>
  <sheetData>
    <row r="1" spans="1:10" ht="46.5" customHeight="1" thickBot="1">
      <c r="A1" s="159" t="str">
        <f>[1]реквизиты!$A$2</f>
        <v>of the World Cup Stage by Sambo among men and women and on combat sambo for the prize of The President of Kazakhstan N.A.Nazarbaev</v>
      </c>
      <c r="B1" s="160"/>
      <c r="C1" s="160"/>
      <c r="D1" s="160"/>
      <c r="E1" s="160"/>
      <c r="F1" s="160"/>
      <c r="G1" s="160"/>
      <c r="H1" s="161"/>
    </row>
    <row r="2" spans="1:10">
      <c r="A2" s="162" t="str">
        <f>[1]реквизиты!$A$3</f>
        <v>January 26-29. 2013 , Uralsk, Kazakhstan</v>
      </c>
      <c r="B2" s="162"/>
      <c r="C2" s="162"/>
      <c r="D2" s="162"/>
      <c r="E2" s="162"/>
      <c r="F2" s="162"/>
      <c r="G2" s="162"/>
      <c r="H2" s="162"/>
    </row>
    <row r="3" spans="1:10" ht="18">
      <c r="A3" s="163" t="s">
        <v>60</v>
      </c>
      <c r="B3" s="163"/>
      <c r="C3" s="163"/>
      <c r="D3" s="163"/>
      <c r="E3" s="163"/>
      <c r="F3" s="163"/>
      <c r="G3" s="163"/>
      <c r="H3" s="163"/>
    </row>
    <row r="4" spans="1:10" ht="18">
      <c r="B4" s="72"/>
      <c r="C4" s="164" t="str">
        <f>пр.взв.!A4</f>
        <v xml:space="preserve">Weight category 82  kg </v>
      </c>
      <c r="D4" s="164"/>
      <c r="E4" s="164"/>
      <c r="F4" s="164"/>
      <c r="G4" s="164"/>
      <c r="H4" s="73"/>
    </row>
    <row r="5" spans="1:10" ht="18.75" thickBot="1">
      <c r="A5" s="73"/>
      <c r="B5" s="73"/>
      <c r="C5" s="73"/>
      <c r="D5" s="73"/>
      <c r="E5" s="73"/>
      <c r="F5" s="73"/>
      <c r="G5" s="73"/>
      <c r="H5" s="73"/>
    </row>
    <row r="6" spans="1:10" ht="18">
      <c r="A6" s="170" t="s">
        <v>57</v>
      </c>
      <c r="B6" s="168" t="str">
        <f>VLOOKUP(J6,пр.взв.!B7:F70,2,FALSE)</f>
        <v>KOKOVICH Ilya</v>
      </c>
      <c r="C6" s="168"/>
      <c r="D6" s="168"/>
      <c r="E6" s="168"/>
      <c r="F6" s="168"/>
      <c r="G6" s="168"/>
      <c r="H6" s="173" t="str">
        <f>VLOOKUP(J6,пр.взв.!B7:F70,3,FALSE)</f>
        <v>1988ms</v>
      </c>
      <c r="I6" s="73"/>
      <c r="J6" s="74">
        <f>пр.хода!M40</f>
        <v>6</v>
      </c>
    </row>
    <row r="7" spans="1:10" ht="18">
      <c r="A7" s="171"/>
      <c r="B7" s="169"/>
      <c r="C7" s="169"/>
      <c r="D7" s="169"/>
      <c r="E7" s="169"/>
      <c r="F7" s="169"/>
      <c r="G7" s="169"/>
      <c r="H7" s="174"/>
      <c r="I7" s="73"/>
      <c r="J7" s="74"/>
    </row>
    <row r="8" spans="1:10" ht="18">
      <c r="A8" s="171"/>
      <c r="B8" s="175" t="str">
        <f>VLOOKUP(J6,пр.взв.!B7:F70,4,FALSE)</f>
        <v>RUS</v>
      </c>
      <c r="C8" s="175"/>
      <c r="D8" s="175"/>
      <c r="E8" s="175"/>
      <c r="F8" s="175"/>
      <c r="G8" s="175"/>
      <c r="H8" s="174"/>
      <c r="I8" s="73"/>
      <c r="J8" s="74"/>
    </row>
    <row r="9" spans="1:10" ht="18.75" thickBot="1">
      <c r="A9" s="172"/>
      <c r="B9" s="176"/>
      <c r="C9" s="176"/>
      <c r="D9" s="176"/>
      <c r="E9" s="176"/>
      <c r="F9" s="176"/>
      <c r="G9" s="176"/>
      <c r="H9" s="177"/>
      <c r="I9" s="73"/>
      <c r="J9" s="74"/>
    </row>
    <row r="10" spans="1:10" ht="18.75" thickBot="1">
      <c r="A10" s="73"/>
      <c r="B10" s="73"/>
      <c r="C10" s="73"/>
      <c r="D10" s="73"/>
      <c r="E10" s="73"/>
      <c r="F10" s="73"/>
      <c r="G10" s="73"/>
      <c r="H10" s="73"/>
      <c r="I10" s="73"/>
      <c r="J10" s="74"/>
    </row>
    <row r="11" spans="1:10" ht="18" customHeight="1">
      <c r="A11" s="165" t="s">
        <v>58</v>
      </c>
      <c r="B11" s="168" t="str">
        <f>VLOOKUP(J11,пр.взв.!B2:F75,2,FALSE)</f>
        <v>PEREPLYUK Andrei</v>
      </c>
      <c r="C11" s="168"/>
      <c r="D11" s="168"/>
      <c r="E11" s="168"/>
      <c r="F11" s="168"/>
      <c r="G11" s="168"/>
      <c r="H11" s="173" t="str">
        <f>VLOOKUP(J11,пр.взв.!B2:F75,3,FALSE)</f>
        <v>1985ms</v>
      </c>
      <c r="I11" s="73"/>
      <c r="J11" s="74">
        <f>пр.хода!O9</f>
        <v>15</v>
      </c>
    </row>
    <row r="12" spans="1:10" ht="18" customHeight="1">
      <c r="A12" s="166"/>
      <c r="B12" s="169"/>
      <c r="C12" s="169"/>
      <c r="D12" s="169"/>
      <c r="E12" s="169"/>
      <c r="F12" s="169"/>
      <c r="G12" s="169"/>
      <c r="H12" s="174"/>
      <c r="I12" s="73"/>
      <c r="J12" s="74"/>
    </row>
    <row r="13" spans="1:10" ht="18">
      <c r="A13" s="166"/>
      <c r="B13" s="175" t="str">
        <f>VLOOKUP(J11,пр.взв.!B2:F75,4,FALSE)</f>
        <v>RUS</v>
      </c>
      <c r="C13" s="175"/>
      <c r="D13" s="175"/>
      <c r="E13" s="175"/>
      <c r="F13" s="175"/>
      <c r="G13" s="175"/>
      <c r="H13" s="174"/>
      <c r="I13" s="73"/>
      <c r="J13" s="74"/>
    </row>
    <row r="14" spans="1:10" ht="18.75" thickBot="1">
      <c r="A14" s="167"/>
      <c r="B14" s="176"/>
      <c r="C14" s="176"/>
      <c r="D14" s="176"/>
      <c r="E14" s="176"/>
      <c r="F14" s="176"/>
      <c r="G14" s="176"/>
      <c r="H14" s="177"/>
      <c r="I14" s="73"/>
      <c r="J14" s="74"/>
    </row>
    <row r="15" spans="1:10" ht="18.75" thickBot="1">
      <c r="A15" s="73"/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8" customHeight="1">
      <c r="A16" s="178" t="s">
        <v>59</v>
      </c>
      <c r="B16" s="168" t="str">
        <f>VLOOKUP(J16,пр.взв.!B1:F80,2,FALSE)</f>
        <v>ALDIEV Duman</v>
      </c>
      <c r="C16" s="168"/>
      <c r="D16" s="168"/>
      <c r="E16" s="168"/>
      <c r="F16" s="168"/>
      <c r="G16" s="168"/>
      <c r="H16" s="173" t="str">
        <f>VLOOKUP(J16,пр.взв.!B1:F80,3,FALSE)</f>
        <v>1988ms</v>
      </c>
      <c r="I16" s="73"/>
      <c r="J16" s="74">
        <f>пр.хода!N76</f>
        <v>16</v>
      </c>
    </row>
    <row r="17" spans="1:10" ht="18" customHeight="1">
      <c r="A17" s="179"/>
      <c r="B17" s="169"/>
      <c r="C17" s="169"/>
      <c r="D17" s="169"/>
      <c r="E17" s="169"/>
      <c r="F17" s="169"/>
      <c r="G17" s="169"/>
      <c r="H17" s="174"/>
      <c r="I17" s="73"/>
      <c r="J17" s="74"/>
    </row>
    <row r="18" spans="1:10" ht="18">
      <c r="A18" s="179"/>
      <c r="B18" s="175" t="str">
        <f>VLOOKUP(J16,пр.взв.!B1:F80,4,FALSE)</f>
        <v>KAZ</v>
      </c>
      <c r="C18" s="175"/>
      <c r="D18" s="175"/>
      <c r="E18" s="175"/>
      <c r="F18" s="175"/>
      <c r="G18" s="175"/>
      <c r="H18" s="174"/>
      <c r="I18" s="73"/>
      <c r="J18" s="74"/>
    </row>
    <row r="19" spans="1:10" ht="18.75" thickBot="1">
      <c r="A19" s="180"/>
      <c r="B19" s="176"/>
      <c r="C19" s="176"/>
      <c r="D19" s="176"/>
      <c r="E19" s="176"/>
      <c r="F19" s="176"/>
      <c r="G19" s="176"/>
      <c r="H19" s="177"/>
      <c r="I19" s="73"/>
      <c r="J19" s="74"/>
    </row>
    <row r="20" spans="1:10" ht="18">
      <c r="A20" s="73"/>
      <c r="B20" s="73"/>
      <c r="C20" s="73"/>
      <c r="D20" s="73"/>
      <c r="E20" s="73"/>
      <c r="F20" s="73"/>
      <c r="G20" s="73"/>
      <c r="H20" s="73"/>
      <c r="I20" s="73"/>
      <c r="J20" s="74"/>
    </row>
    <row r="21" spans="1:10" ht="18" hidden="1" customHeight="1">
      <c r="A21" s="178" t="s">
        <v>59</v>
      </c>
      <c r="B21" s="168" t="e">
        <f>VLOOKUP(J21,пр.взв.!B2:F85,2,FALSE)</f>
        <v>#N/A</v>
      </c>
      <c r="C21" s="168"/>
      <c r="D21" s="168"/>
      <c r="E21" s="168"/>
      <c r="F21" s="168"/>
      <c r="G21" s="168"/>
      <c r="H21" s="173" t="e">
        <f>VLOOKUP(J21,пр.взв.!B2:F85,3,FALSE)</f>
        <v>#N/A</v>
      </c>
      <c r="I21" s="73"/>
      <c r="J21" s="74">
        <v>0</v>
      </c>
    </row>
    <row r="22" spans="1:10" ht="18" hidden="1" customHeight="1">
      <c r="A22" s="179"/>
      <c r="B22" s="169"/>
      <c r="C22" s="169"/>
      <c r="D22" s="169"/>
      <c r="E22" s="169"/>
      <c r="F22" s="169"/>
      <c r="G22" s="169"/>
      <c r="H22" s="174"/>
      <c r="I22" s="73"/>
      <c r="J22" s="74"/>
    </row>
    <row r="23" spans="1:10" ht="18" hidden="1">
      <c r="A23" s="179"/>
      <c r="B23" s="175" t="e">
        <f>VLOOKUP(J21,пр.взв.!B2:F85,4,FALSE)</f>
        <v>#N/A</v>
      </c>
      <c r="C23" s="175"/>
      <c r="D23" s="175"/>
      <c r="E23" s="175"/>
      <c r="F23" s="175"/>
      <c r="G23" s="175"/>
      <c r="H23" s="174"/>
      <c r="I23" s="73"/>
    </row>
    <row r="24" spans="1:10" ht="18.75" hidden="1" thickBot="1">
      <c r="A24" s="180"/>
      <c r="B24" s="176"/>
      <c r="C24" s="176"/>
      <c r="D24" s="176"/>
      <c r="E24" s="176"/>
      <c r="F24" s="176"/>
      <c r="G24" s="176"/>
      <c r="H24" s="177"/>
      <c r="I24" s="73"/>
    </row>
    <row r="25" spans="1:10" ht="18">
      <c r="A25" s="73"/>
      <c r="B25" s="73"/>
      <c r="C25" s="73"/>
      <c r="D25" s="73"/>
      <c r="E25" s="73"/>
      <c r="F25" s="73"/>
      <c r="G25" s="73"/>
      <c r="H25" s="73"/>
    </row>
    <row r="26" spans="1:10" ht="18">
      <c r="A26" s="73" t="s">
        <v>61</v>
      </c>
      <c r="B26" s="73"/>
      <c r="C26" s="73"/>
      <c r="D26" s="73"/>
      <c r="E26" s="73"/>
      <c r="F26" s="73"/>
      <c r="G26" s="73"/>
      <c r="H26" s="73"/>
    </row>
    <row r="27" spans="1:10" ht="13.5" thickBot="1"/>
    <row r="28" spans="1:10" ht="12.75" customHeight="1">
      <c r="A28" s="181"/>
      <c r="B28" s="182"/>
      <c r="C28" s="182"/>
      <c r="D28" s="182"/>
      <c r="E28" s="182"/>
      <c r="F28" s="182"/>
      <c r="G28" s="182"/>
      <c r="H28" s="173"/>
    </row>
    <row r="29" spans="1:10" ht="13.5" customHeight="1" thickBot="1">
      <c r="A29" s="183"/>
      <c r="B29" s="176"/>
      <c r="C29" s="176"/>
      <c r="D29" s="176"/>
      <c r="E29" s="176"/>
      <c r="F29" s="176"/>
      <c r="G29" s="176"/>
      <c r="H29" s="177"/>
    </row>
    <row r="32" spans="1:10" ht="18">
      <c r="A32" s="73" t="s">
        <v>62</v>
      </c>
      <c r="B32" s="73"/>
      <c r="C32" s="73"/>
      <c r="D32" s="73"/>
      <c r="E32" s="73"/>
      <c r="F32" s="73"/>
      <c r="G32" s="73"/>
      <c r="H32" s="73"/>
    </row>
    <row r="33" spans="1:8" ht="18">
      <c r="A33" s="73"/>
      <c r="B33" s="73"/>
      <c r="C33" s="73"/>
      <c r="D33" s="73"/>
      <c r="E33" s="73"/>
      <c r="F33" s="73"/>
      <c r="G33" s="73"/>
      <c r="H33" s="73"/>
    </row>
    <row r="34" spans="1:8" ht="18">
      <c r="A34" s="73"/>
      <c r="B34" s="73"/>
      <c r="C34" s="73"/>
      <c r="D34" s="73"/>
      <c r="E34" s="73"/>
      <c r="F34" s="73"/>
      <c r="G34" s="73"/>
      <c r="H34" s="73"/>
    </row>
    <row r="35" spans="1:8" ht="18">
      <c r="A35" s="75"/>
      <c r="B35" s="75"/>
      <c r="C35" s="75"/>
      <c r="D35" s="75"/>
      <c r="E35" s="75"/>
      <c r="F35" s="75"/>
      <c r="G35" s="75"/>
      <c r="H35" s="75"/>
    </row>
    <row r="36" spans="1:8" ht="18">
      <c r="A36" s="76"/>
      <c r="B36" s="76"/>
      <c r="C36" s="76"/>
      <c r="D36" s="76"/>
      <c r="E36" s="76"/>
      <c r="F36" s="76"/>
      <c r="G36" s="76"/>
      <c r="H36" s="76"/>
    </row>
    <row r="37" spans="1:8" ht="18">
      <c r="A37" s="75"/>
      <c r="B37" s="75"/>
      <c r="C37" s="75"/>
      <c r="D37" s="75"/>
      <c r="E37" s="75"/>
      <c r="F37" s="75"/>
      <c r="G37" s="75"/>
      <c r="H37" s="75"/>
    </row>
    <row r="38" spans="1:8" ht="18">
      <c r="A38" s="77"/>
      <c r="B38" s="77"/>
      <c r="C38" s="77"/>
      <c r="D38" s="77"/>
      <c r="E38" s="77"/>
      <c r="F38" s="77"/>
      <c r="G38" s="77"/>
      <c r="H38" s="77"/>
    </row>
    <row r="39" spans="1:8" ht="18">
      <c r="A39" s="75"/>
      <c r="B39" s="75"/>
      <c r="C39" s="75"/>
      <c r="D39" s="75"/>
      <c r="E39" s="75"/>
      <c r="F39" s="75"/>
      <c r="G39" s="75"/>
      <c r="H39" s="75"/>
    </row>
    <row r="40" spans="1:8" ht="18">
      <c r="A40" s="77"/>
      <c r="B40" s="77"/>
      <c r="C40" s="77"/>
      <c r="D40" s="77"/>
      <c r="E40" s="77"/>
      <c r="F40" s="77"/>
      <c r="G40" s="77"/>
      <c r="H40" s="77"/>
    </row>
  </sheetData>
  <mergeCells count="21">
    <mergeCell ref="B18:H19"/>
    <mergeCell ref="A16:A19"/>
    <mergeCell ref="B6:G7"/>
    <mergeCell ref="H16:H17"/>
    <mergeCell ref="A28:H29"/>
    <mergeCell ref="A21:A24"/>
    <mergeCell ref="B21:G22"/>
    <mergeCell ref="H21:H22"/>
    <mergeCell ref="B23:H24"/>
    <mergeCell ref="H11:H12"/>
    <mergeCell ref="B13:H14"/>
    <mergeCell ref="B16:G17"/>
    <mergeCell ref="A1:H1"/>
    <mergeCell ref="A2:H2"/>
    <mergeCell ref="A3:H3"/>
    <mergeCell ref="C4:G4"/>
    <mergeCell ref="A11:A14"/>
    <mergeCell ref="B11:G12"/>
    <mergeCell ref="A6:A9"/>
    <mergeCell ref="H6:H7"/>
    <mergeCell ref="B8:H9"/>
  </mergeCells>
  <phoneticPr fontId="11" type="noConversion"/>
  <pageMargins left="0.75" right="0.75" top="0.43" bottom="0.56999999999999995" header="0.28000000000000003" footer="0.36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T90"/>
  <sheetViews>
    <sheetView tabSelected="1" zoomScaleNormal="100" workbookViewId="0">
      <selection sqref="A1:Q79"/>
    </sheetView>
  </sheetViews>
  <sheetFormatPr defaultRowHeight="12.75"/>
  <cols>
    <col min="1" max="1" width="3.42578125" customWidth="1"/>
    <col min="2" max="2" width="20.85546875" customWidth="1"/>
    <col min="3" max="3" width="6.7109375" customWidth="1"/>
    <col min="4" max="4" width="6" customWidth="1"/>
    <col min="5" max="5" width="3.7109375" customWidth="1"/>
    <col min="6" max="6" width="2.85546875" customWidth="1"/>
    <col min="7" max="7" width="3.7109375" customWidth="1"/>
    <col min="8" max="8" width="3.28515625" customWidth="1"/>
    <col min="9" max="9" width="3.7109375" customWidth="1"/>
    <col min="10" max="10" width="3" customWidth="1"/>
    <col min="11" max="11" width="3.7109375" customWidth="1"/>
    <col min="12" max="12" width="4.140625" customWidth="1"/>
    <col min="13" max="13" width="3.7109375" customWidth="1"/>
    <col min="14" max="14" width="4.42578125" customWidth="1"/>
    <col min="15" max="15" width="2.42578125" customWidth="1"/>
    <col min="16" max="16" width="19" customWidth="1"/>
    <col min="17" max="17" width="5.85546875" customWidth="1"/>
  </cols>
  <sheetData>
    <row r="1" spans="1:20" ht="17.25" customHeight="1">
      <c r="D1" s="206" t="s">
        <v>42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55"/>
    </row>
    <row r="2" spans="1:20" ht="49.5" customHeight="1">
      <c r="B2" s="57"/>
      <c r="C2" s="214" t="str">
        <f>HYPERLINK([1]реквизиты!$A$2)</f>
        <v>of the World Cup Stage by Sambo among men and women and on combat sambo for the prize of The President of Kazakhstan N.A.Nazarbaev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53"/>
      <c r="Q2" s="53"/>
      <c r="R2" s="53"/>
      <c r="S2" s="53"/>
      <c r="T2" s="53"/>
    </row>
    <row r="3" spans="1:20" ht="17.25" customHeight="1" thickBot="1">
      <c r="B3" s="58"/>
      <c r="D3" s="219" t="str">
        <f>HYPERLINK([1]реквизиты!$A$3)</f>
        <v>January 26-29. 2013 , Uralsk, Kazakhstan</v>
      </c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56"/>
      <c r="P3" s="56"/>
      <c r="Q3" s="48"/>
    </row>
    <row r="4" spans="1:20" ht="15.75" customHeight="1" thickBot="1">
      <c r="D4" s="220" t="str">
        <f>HYPERLINK(пр.взв.!A4)</f>
        <v xml:space="preserve">Weight category 82  kg </v>
      </c>
      <c r="E4" s="221"/>
      <c r="F4" s="221"/>
      <c r="G4" s="221"/>
      <c r="H4" s="221"/>
      <c r="I4" s="221"/>
      <c r="J4" s="221"/>
      <c r="K4" s="221"/>
      <c r="L4" s="221"/>
      <c r="M4" s="221"/>
      <c r="N4" s="222"/>
    </row>
    <row r="5" spans="1:20" ht="9.6" customHeight="1">
      <c r="E5" s="79"/>
      <c r="F5" s="10"/>
      <c r="G5" s="59"/>
      <c r="H5" s="10"/>
      <c r="I5" s="10"/>
      <c r="J5" s="10"/>
      <c r="K5" s="10"/>
      <c r="L5" s="10"/>
      <c r="M5" s="10"/>
    </row>
    <row r="6" spans="1:20" ht="9.4" customHeight="1" thickBot="1">
      <c r="A6" s="217" t="s">
        <v>34</v>
      </c>
      <c r="B6" s="184" t="s">
        <v>43</v>
      </c>
      <c r="E6" s="10"/>
      <c r="F6" s="10"/>
      <c r="G6" s="47"/>
      <c r="H6" s="10"/>
      <c r="I6" s="10"/>
      <c r="J6" s="10"/>
      <c r="K6" s="47"/>
      <c r="L6" s="10"/>
      <c r="M6" s="10"/>
      <c r="N6" s="10"/>
    </row>
    <row r="7" spans="1:20" ht="9.4" customHeight="1" thickBot="1">
      <c r="A7" s="218"/>
      <c r="B7" s="185"/>
      <c r="E7" s="10"/>
      <c r="F7" s="10"/>
      <c r="G7" s="59"/>
      <c r="H7" s="10"/>
      <c r="I7" s="10"/>
      <c r="J7" s="10"/>
      <c r="K7" s="59"/>
      <c r="L7" s="10"/>
      <c r="M7" s="10"/>
      <c r="N7" s="207">
        <v>1</v>
      </c>
      <c r="O7" s="212">
        <f>M40</f>
        <v>6</v>
      </c>
      <c r="P7" s="213" t="str">
        <f>VLOOKUP(O7,пр.взв.!B7:E70,2,FALSE)</f>
        <v>KOKOVICH Ilya</v>
      </c>
      <c r="Q7" s="210" t="str">
        <f>VLOOKUP(O7,пр.взв.!B7:E70,4,FALSE)</f>
        <v>RUS</v>
      </c>
      <c r="R7" s="54"/>
    </row>
    <row r="8" spans="1:20" ht="9.4" customHeight="1" thickBot="1">
      <c r="A8" s="204">
        <v>1</v>
      </c>
      <c r="B8" s="137" t="str">
        <f>VLOOKUP(A8,пр.взв.!B7:E70,2,FALSE)</f>
        <v>OSHLOBANU Sergei</v>
      </c>
      <c r="C8" s="139">
        <f>VLOOKUP(A8,пр.взв.!B7:E70,3,FALSE)</f>
        <v>1986</v>
      </c>
      <c r="D8" s="127" t="str">
        <f>VLOOKUP(A8,пр.взв.!B7:E70,4,FALSE)</f>
        <v>MDA</v>
      </c>
      <c r="I8" s="47"/>
      <c r="J8" s="10"/>
      <c r="K8" s="10"/>
      <c r="L8" s="10"/>
      <c r="M8" s="47"/>
      <c r="N8" s="208"/>
      <c r="O8" s="195"/>
      <c r="P8" s="194"/>
      <c r="Q8" s="211"/>
      <c r="R8" s="54"/>
    </row>
    <row r="9" spans="1:20" ht="9.4" customHeight="1">
      <c r="A9" s="205"/>
      <c r="B9" s="138"/>
      <c r="C9" s="140"/>
      <c r="D9" s="128"/>
      <c r="E9" s="196">
        <v>1</v>
      </c>
      <c r="G9" s="10"/>
      <c r="H9" s="10"/>
      <c r="I9" s="59"/>
      <c r="J9" s="10"/>
      <c r="K9" s="10"/>
      <c r="L9" s="10"/>
      <c r="M9" s="59"/>
      <c r="N9" s="209">
        <v>2</v>
      </c>
      <c r="O9" s="195">
        <v>15</v>
      </c>
      <c r="P9" s="194" t="str">
        <f>пр.взв.!C25</f>
        <v>PEREPLYUK Andrei</v>
      </c>
      <c r="Q9" s="211" t="str">
        <f>VLOOKUP(O9,пр.взв.!B7:F70,4,FALSE)</f>
        <v>RUS</v>
      </c>
      <c r="R9" s="54"/>
    </row>
    <row r="10" spans="1:20" ht="9.4" customHeight="1" thickBot="1">
      <c r="A10" s="202">
        <v>17</v>
      </c>
      <c r="B10" s="148" t="str">
        <f>VLOOKUP(A10,пр.взв.!B7:E70,2,FALSE)</f>
        <v>IZATULLOI Davlahmad</v>
      </c>
      <c r="C10" s="149" t="str">
        <f>VLOOKUP(A10,пр.взв.!B7:E70,3,FALSE)</f>
        <v>1992</v>
      </c>
      <c r="D10" s="150" t="str">
        <f>VLOOKUP(A10,пр.взв.!B7:E70,4,FALSE)</f>
        <v>TJK</v>
      </c>
      <c r="E10" s="197"/>
      <c r="F10" s="13"/>
      <c r="G10" s="31"/>
      <c r="I10" s="10"/>
      <c r="J10" s="10"/>
      <c r="K10" s="47"/>
      <c r="L10" s="10"/>
      <c r="M10" s="10"/>
      <c r="N10" s="208"/>
      <c r="O10" s="195"/>
      <c r="P10" s="194"/>
      <c r="Q10" s="211"/>
      <c r="R10" s="54"/>
    </row>
    <row r="11" spans="1:20" ht="9.4" customHeight="1" thickBot="1">
      <c r="A11" s="203"/>
      <c r="B11" s="138"/>
      <c r="C11" s="140"/>
      <c r="D11" s="128"/>
      <c r="F11" s="10"/>
      <c r="G11" s="198">
        <v>9</v>
      </c>
      <c r="H11" s="10"/>
      <c r="I11" s="10"/>
      <c r="J11" s="10"/>
      <c r="K11" s="59"/>
      <c r="L11" s="10"/>
      <c r="M11" s="10"/>
      <c r="N11" s="209">
        <v>3</v>
      </c>
      <c r="O11" s="195">
        <f>N76</f>
        <v>16</v>
      </c>
      <c r="P11" s="194" t="str">
        <f>пр.взв.!C17</f>
        <v>ALDIEV Duman</v>
      </c>
      <c r="Q11" s="223" t="str">
        <f>VLOOKUP(O11,пр.взв.!B7:E70,4,FALSE)</f>
        <v>KAZ</v>
      </c>
      <c r="R11" s="54"/>
    </row>
    <row r="12" spans="1:20" ht="9.4" customHeight="1" thickBot="1">
      <c r="A12" s="204">
        <v>9</v>
      </c>
      <c r="B12" s="137" t="str">
        <f>VLOOKUP(A12,пр.взв.!B7:E70,2,FALSE)</f>
        <v>NASYROV Yevgeni</v>
      </c>
      <c r="C12" s="139">
        <f>VLOOKUP(A12,пр.взв.!B7:E70,3,FALSE)</f>
        <v>1982</v>
      </c>
      <c r="D12" s="127" t="str">
        <f>VLOOKUP(A12,пр.взв.!B7:E70,4,FALSE)</f>
        <v>RUS</v>
      </c>
      <c r="F12" s="10"/>
      <c r="G12" s="199"/>
      <c r="H12" s="13"/>
      <c r="I12" s="31"/>
      <c r="M12" s="10"/>
      <c r="N12" s="208"/>
      <c r="O12" s="195"/>
      <c r="P12" s="194"/>
      <c r="Q12" s="223"/>
      <c r="R12" s="54"/>
    </row>
    <row r="13" spans="1:20" ht="9.4" customHeight="1">
      <c r="A13" s="205"/>
      <c r="B13" s="138"/>
      <c r="C13" s="140"/>
      <c r="D13" s="128"/>
      <c r="E13" s="196">
        <v>9</v>
      </c>
      <c r="F13" s="9"/>
      <c r="G13" s="31"/>
      <c r="H13" s="10"/>
      <c r="I13" s="31"/>
      <c r="N13" s="209">
        <v>4</v>
      </c>
      <c r="O13" s="195">
        <v>13</v>
      </c>
      <c r="P13" s="194" t="str">
        <f>пр.взв.!C13</f>
        <v>ZHOTABAYEV Askar</v>
      </c>
      <c r="Q13" s="211" t="str">
        <f>VLOOKUP(O13,пр.взв.!B7:E70,4,FALSE)</f>
        <v>KAZ</v>
      </c>
      <c r="R13" s="54"/>
    </row>
    <row r="14" spans="1:20" ht="9.4" customHeight="1" thickBot="1">
      <c r="A14" s="202">
        <v>25</v>
      </c>
      <c r="B14" s="141" t="e">
        <f>VLOOKUP(A14,пр.взв.!B7:E70,2,FALSE)</f>
        <v>#N/A</v>
      </c>
      <c r="C14" s="143" t="e">
        <f>VLOOKUP(A14,пр.взв.!B7:E70,3,FALSE)</f>
        <v>#N/A</v>
      </c>
      <c r="D14" s="145" t="e">
        <f>VLOOKUP(A14,пр.взв.!B7:E70,4,FALSE)</f>
        <v>#N/A</v>
      </c>
      <c r="E14" s="197"/>
      <c r="G14" s="10"/>
      <c r="H14" s="10"/>
      <c r="I14" s="31"/>
      <c r="N14" s="208"/>
      <c r="O14" s="195"/>
      <c r="P14" s="194"/>
      <c r="Q14" s="211"/>
      <c r="R14" s="54"/>
    </row>
    <row r="15" spans="1:20" ht="9.4" customHeight="1" thickBot="1">
      <c r="A15" s="203"/>
      <c r="B15" s="142"/>
      <c r="C15" s="144"/>
      <c r="D15" s="146"/>
      <c r="G15" s="10"/>
      <c r="H15" s="10"/>
      <c r="I15" s="198">
        <v>13</v>
      </c>
      <c r="N15" s="188" t="s">
        <v>101</v>
      </c>
      <c r="O15" s="195">
        <v>9</v>
      </c>
      <c r="P15" s="194" t="str">
        <f>пр.взв.!C37</f>
        <v>NASYROV Yevgeni</v>
      </c>
      <c r="Q15" s="211" t="str">
        <f>VLOOKUP(O15,пр.взв.!B7:E70,4,FALSE)</f>
        <v>RUS</v>
      </c>
      <c r="R15" s="54"/>
    </row>
    <row r="16" spans="1:20" ht="9.4" customHeight="1" thickBot="1">
      <c r="A16" s="204">
        <v>5</v>
      </c>
      <c r="B16" s="137" t="str">
        <f>VLOOKUP(A16,пр.взв.!B7:E70,2,FALSE)</f>
        <v>PAPOU Stsiapan</v>
      </c>
      <c r="C16" s="139">
        <f>VLOOKUP(A16,пр.взв.!B7:E70,3,FALSE)</f>
        <v>1984</v>
      </c>
      <c r="D16" s="127" t="str">
        <f>VLOOKUP(A16,пр.взв.!B7:E70,4,FALSE)</f>
        <v>BLR</v>
      </c>
      <c r="G16" s="10"/>
      <c r="H16" s="10"/>
      <c r="I16" s="199"/>
      <c r="J16" s="36"/>
      <c r="N16" s="189"/>
      <c r="O16" s="195"/>
      <c r="P16" s="194"/>
      <c r="Q16" s="211"/>
      <c r="R16" s="54"/>
    </row>
    <row r="17" spans="1:19" ht="9.4" customHeight="1">
      <c r="A17" s="205"/>
      <c r="B17" s="138"/>
      <c r="C17" s="140"/>
      <c r="D17" s="128"/>
      <c r="E17" s="196">
        <v>5</v>
      </c>
      <c r="G17" s="10"/>
      <c r="H17" s="10"/>
      <c r="I17" s="31"/>
      <c r="J17" s="34"/>
      <c r="N17" s="188" t="s">
        <v>101</v>
      </c>
      <c r="O17" s="195">
        <v>11</v>
      </c>
      <c r="P17" s="215" t="str">
        <f>VLOOKUP(O17,пр.взв.!B7:E70,2,FALSE)</f>
        <v>MANABAYEV Dauren</v>
      </c>
      <c r="Q17" s="211" t="str">
        <f>VLOOKUP(O17,пр.взв.!B7:E70,4,FALSE)</f>
        <v>KAZ</v>
      </c>
      <c r="R17" s="54"/>
    </row>
    <row r="18" spans="1:19" ht="9.4" customHeight="1" thickBot="1">
      <c r="A18" s="202">
        <v>21</v>
      </c>
      <c r="B18" s="148"/>
      <c r="C18" s="143" t="e">
        <f>VLOOKUP(A18,пр.взв.!B7:E70,3,FALSE)</f>
        <v>#N/A</v>
      </c>
      <c r="D18" s="145" t="e">
        <f>VLOOKUP(A18,пр.взв.!B7:E70,4,FALSE)</f>
        <v>#N/A</v>
      </c>
      <c r="E18" s="197"/>
      <c r="F18" s="13"/>
      <c r="G18" s="31"/>
      <c r="H18" s="10"/>
      <c r="I18" s="31"/>
      <c r="J18" s="34"/>
      <c r="N18" s="189"/>
      <c r="O18" s="195"/>
      <c r="P18" s="216"/>
      <c r="Q18" s="211"/>
      <c r="R18" s="54"/>
    </row>
    <row r="19" spans="1:19" ht="9.4" customHeight="1" thickBot="1">
      <c r="A19" s="203"/>
      <c r="B19" s="138"/>
      <c r="C19" s="144"/>
      <c r="D19" s="146"/>
      <c r="F19" s="10"/>
      <c r="G19" s="198">
        <v>13</v>
      </c>
      <c r="H19" s="9"/>
      <c r="I19" s="31"/>
      <c r="J19" s="34"/>
      <c r="N19" s="188" t="s">
        <v>101</v>
      </c>
      <c r="O19" s="195">
        <v>2</v>
      </c>
      <c r="P19" s="194" t="str">
        <f>пр.взв.!C21</f>
        <v>DALAI Enkhbold</v>
      </c>
      <c r="Q19" s="211" t="str">
        <f>VLOOKUP(O19,пр.взв.!B7:E70,4,FALSE)</f>
        <v>MGL</v>
      </c>
      <c r="R19" s="54"/>
    </row>
    <row r="20" spans="1:19" ht="9.4" customHeight="1" thickBot="1">
      <c r="A20" s="204">
        <v>13</v>
      </c>
      <c r="B20" s="137" t="str">
        <f>VLOOKUP(A20,пр.взв.!B7:E70,2,FALSE)</f>
        <v>ZHOTABAYEV Askar</v>
      </c>
      <c r="C20" s="139" t="str">
        <f>VLOOKUP(A20,пр.взв.!B7:E70,3,FALSE)</f>
        <v>1984ms</v>
      </c>
      <c r="D20" s="127" t="str">
        <f>VLOOKUP(A20,пр.взв.!B7:E70,4,FALSE)</f>
        <v>KAZ</v>
      </c>
      <c r="F20" s="10"/>
      <c r="G20" s="199"/>
      <c r="H20" s="10"/>
      <c r="I20" s="10"/>
      <c r="J20" s="34"/>
      <c r="N20" s="189"/>
      <c r="O20" s="195"/>
      <c r="P20" s="194"/>
      <c r="Q20" s="211"/>
      <c r="R20" s="54"/>
    </row>
    <row r="21" spans="1:19" ht="9.4" customHeight="1">
      <c r="A21" s="205"/>
      <c r="B21" s="138"/>
      <c r="C21" s="140"/>
      <c r="D21" s="128"/>
      <c r="E21" s="196">
        <v>13</v>
      </c>
      <c r="F21" s="9"/>
      <c r="G21" s="31"/>
      <c r="H21" s="10"/>
      <c r="I21" s="10"/>
      <c r="J21" s="34"/>
      <c r="N21" s="188" t="s">
        <v>101</v>
      </c>
      <c r="O21" s="195">
        <v>12</v>
      </c>
      <c r="P21" s="215" t="str">
        <f>VLOOKUP(O21,пр.взв.!B11:E74,2,FALSE)</f>
        <v>LEE Hyumbaek</v>
      </c>
      <c r="Q21" s="211" t="str">
        <f>VLOOKUP(O21,пр.взв.!B7:E70,4,FALSE)</f>
        <v>KOR</v>
      </c>
      <c r="R21" s="54"/>
    </row>
    <row r="22" spans="1:19" ht="9.4" customHeight="1" thickBot="1">
      <c r="A22" s="202">
        <v>29</v>
      </c>
      <c r="B22" s="141" t="s">
        <v>100</v>
      </c>
      <c r="C22" s="143" t="e">
        <f>VLOOKUP(A22,пр.взв.!B7:E70,3,FALSE)</f>
        <v>#N/A</v>
      </c>
      <c r="D22" s="145" t="e">
        <f>VLOOKUP(A22,пр.взв.!B7:E70,4,FALSE)</f>
        <v>#N/A</v>
      </c>
      <c r="E22" s="197"/>
      <c r="G22" s="10"/>
      <c r="H22" s="10"/>
      <c r="I22" s="10"/>
      <c r="J22" s="34"/>
      <c r="N22" s="189"/>
      <c r="O22" s="195"/>
      <c r="P22" s="216"/>
      <c r="Q22" s="211"/>
      <c r="R22" s="54"/>
    </row>
    <row r="23" spans="1:19" ht="9.4" customHeight="1" thickBot="1">
      <c r="A23" s="203"/>
      <c r="B23" s="142"/>
      <c r="C23" s="144"/>
      <c r="D23" s="146"/>
      <c r="G23" s="10"/>
      <c r="H23" s="10"/>
      <c r="I23" s="10"/>
      <c r="J23" s="34"/>
      <c r="K23" s="198">
        <v>15</v>
      </c>
      <c r="N23" s="188" t="s">
        <v>102</v>
      </c>
      <c r="O23" s="195">
        <v>1</v>
      </c>
      <c r="P23" s="194" t="str">
        <f>пр.взв.!C9</f>
        <v>OSHLOBANU Sergei</v>
      </c>
      <c r="Q23" s="211" t="str">
        <f>VLOOKUP(O23,пр.взв.!B7:E70,4,FALSE)</f>
        <v>MDA</v>
      </c>
      <c r="R23" s="54"/>
    </row>
    <row r="24" spans="1:19" ht="9.4" customHeight="1" thickBot="1">
      <c r="A24" s="204">
        <v>3</v>
      </c>
      <c r="B24" s="137" t="str">
        <f>VLOOKUP(A24,пр.взв.!B7:E70,2,FALSE)</f>
        <v>SAFAROV Khurshedzhon</v>
      </c>
      <c r="C24" s="139" t="str">
        <f>VLOOKUP(A24,пр.взв.!B7:E70,3,FALSE)</f>
        <v>1993ms</v>
      </c>
      <c r="D24" s="127" t="str">
        <f>VLOOKUP(A24,пр.взв.!B7:E70,4,FALSE)</f>
        <v>TJK</v>
      </c>
      <c r="G24" s="10"/>
      <c r="H24" s="10"/>
      <c r="I24" s="10"/>
      <c r="J24" s="34"/>
      <c r="K24" s="199"/>
      <c r="L24" s="36"/>
      <c r="N24" s="189"/>
      <c r="O24" s="195"/>
      <c r="P24" s="194"/>
      <c r="Q24" s="211"/>
      <c r="R24" s="54"/>
    </row>
    <row r="25" spans="1:19" ht="9.4" customHeight="1">
      <c r="A25" s="205"/>
      <c r="B25" s="138"/>
      <c r="C25" s="140"/>
      <c r="D25" s="128"/>
      <c r="E25" s="196">
        <v>3</v>
      </c>
      <c r="G25" s="10"/>
      <c r="H25" s="10"/>
      <c r="I25" s="10"/>
      <c r="J25" s="34"/>
      <c r="L25" s="34"/>
      <c r="N25" s="188" t="s">
        <v>102</v>
      </c>
      <c r="O25" s="195">
        <v>5</v>
      </c>
      <c r="P25" s="215" t="str">
        <f>VLOOKUP(O25,пр.взв.!B15:E78,2,FALSE)</f>
        <v>PAPOU Stsiapan</v>
      </c>
      <c r="Q25" s="211" t="str">
        <f>VLOOKUP(O25,пр.взв.!B7:E70,4,FALSE)</f>
        <v>BLR</v>
      </c>
      <c r="R25" s="54"/>
    </row>
    <row r="26" spans="1:19" ht="9.4" customHeight="1" thickBot="1">
      <c r="A26" s="202">
        <v>19</v>
      </c>
      <c r="B26" s="141" t="e">
        <f>VLOOKUP(A26,пр.взв.!B7:E70,2,FALSE)</f>
        <v>#N/A</v>
      </c>
      <c r="C26" s="143" t="e">
        <f>VLOOKUP(A26,пр.взв.!B7:E70,3,FALSE)</f>
        <v>#N/A</v>
      </c>
      <c r="D26" s="145" t="e">
        <f>VLOOKUP(A26,пр.взв.!B7:E70,4,FALSE)</f>
        <v>#N/A</v>
      </c>
      <c r="E26" s="197"/>
      <c r="F26" s="13"/>
      <c r="G26" s="31"/>
      <c r="H26" s="10"/>
      <c r="I26" s="10"/>
      <c r="J26" s="34"/>
      <c r="L26" s="34"/>
      <c r="N26" s="189"/>
      <c r="O26" s="195"/>
      <c r="P26" s="216"/>
      <c r="Q26" s="211"/>
      <c r="R26" s="54"/>
    </row>
    <row r="27" spans="1:19" ht="9.4" customHeight="1" thickBot="1">
      <c r="A27" s="203"/>
      <c r="B27" s="142"/>
      <c r="C27" s="144"/>
      <c r="D27" s="146"/>
      <c r="F27" s="10"/>
      <c r="G27" s="198">
        <v>11</v>
      </c>
      <c r="H27" s="10"/>
      <c r="I27" s="10"/>
      <c r="J27" s="34"/>
      <c r="L27" s="34"/>
      <c r="N27" s="188" t="s">
        <v>102</v>
      </c>
      <c r="O27" s="195">
        <v>3</v>
      </c>
      <c r="P27" s="194" t="str">
        <f>пр.взв.!C31</f>
        <v>SAFAROV Khurshedzhon</v>
      </c>
      <c r="Q27" s="211" t="str">
        <f>VLOOKUP(O27,пр.взв.!B7:E70,4,FALSE)</f>
        <v>TJK</v>
      </c>
      <c r="R27" s="54"/>
    </row>
    <row r="28" spans="1:19" ht="9.4" customHeight="1" thickBot="1">
      <c r="A28" s="204">
        <v>11</v>
      </c>
      <c r="B28" s="137" t="str">
        <f>VLOOKUP(A28,пр.взв.!B7:E70,2,FALSE)</f>
        <v>MANABAYEV Dauren</v>
      </c>
      <c r="C28" s="139" t="str">
        <f>VLOOKUP(A28,пр.взв.!B7:E70,3,FALSE)</f>
        <v>1990ms</v>
      </c>
      <c r="D28" s="127" t="str">
        <f>VLOOKUP(A28,пр.взв.!B7:E70,4,FALSE)</f>
        <v>KAZ</v>
      </c>
      <c r="F28" s="10"/>
      <c r="G28" s="199"/>
      <c r="H28" s="13"/>
      <c r="I28" s="31"/>
      <c r="J28" s="34"/>
      <c r="L28" s="34"/>
      <c r="N28" s="189"/>
      <c r="O28" s="195"/>
      <c r="P28" s="194"/>
      <c r="Q28" s="211"/>
      <c r="R28" s="54"/>
    </row>
    <row r="29" spans="1:19" ht="9.4" customHeight="1">
      <c r="A29" s="205"/>
      <c r="B29" s="138"/>
      <c r="C29" s="140"/>
      <c r="D29" s="128"/>
      <c r="E29" s="196">
        <v>11</v>
      </c>
      <c r="F29" s="9"/>
      <c r="G29" s="31"/>
      <c r="H29" s="10"/>
      <c r="I29" s="31"/>
      <c r="J29" s="34"/>
      <c r="L29" s="34"/>
      <c r="N29" s="188" t="s">
        <v>102</v>
      </c>
      <c r="O29" s="195">
        <v>7</v>
      </c>
      <c r="P29" s="215" t="str">
        <f>пр.взв.!C15</f>
        <v>ERGAZIEV SERIK</v>
      </c>
      <c r="Q29" s="211" t="str">
        <f>VLOOKUP(O29,пр.взв.!B7:E70,4,FALSE)</f>
        <v>KAZ</v>
      </c>
      <c r="R29" s="54"/>
    </row>
    <row r="30" spans="1:19" ht="9.4" customHeight="1" thickBot="1">
      <c r="A30" s="202">
        <v>27</v>
      </c>
      <c r="B30" s="141" t="e">
        <f>VLOOKUP(A30,пр.взв.!B7:E70,2,FALSE)</f>
        <v>#N/A</v>
      </c>
      <c r="C30" s="143" t="e">
        <f>VLOOKUP(A30,пр.взв.!B7:E70,3,FALSE)</f>
        <v>#N/A</v>
      </c>
      <c r="D30" s="145" t="e">
        <f>VLOOKUP(A30,пр.взв.!B7:E70,4,FALSE)</f>
        <v>#N/A</v>
      </c>
      <c r="E30" s="197"/>
      <c r="G30" s="10"/>
      <c r="H30" s="10"/>
      <c r="I30" s="31"/>
      <c r="J30" s="34"/>
      <c r="L30" s="34"/>
      <c r="N30" s="189"/>
      <c r="O30" s="195"/>
      <c r="P30" s="216"/>
      <c r="Q30" s="211"/>
      <c r="R30" s="54"/>
    </row>
    <row r="31" spans="1:19" ht="9.4" customHeight="1" thickBot="1">
      <c r="A31" s="203"/>
      <c r="B31" s="142"/>
      <c r="C31" s="144"/>
      <c r="D31" s="146"/>
      <c r="G31" s="10"/>
      <c r="H31" s="10"/>
      <c r="I31" s="198">
        <v>15</v>
      </c>
      <c r="J31" s="37"/>
      <c r="L31" s="34"/>
      <c r="N31" s="188" t="s">
        <v>102</v>
      </c>
      <c r="O31" s="195">
        <v>10</v>
      </c>
      <c r="P31" s="194" t="str">
        <f>пр.взв.!C19</f>
        <v>TURENOV Nursultan</v>
      </c>
      <c r="Q31" s="211" t="str">
        <f>VLOOKUP(O31,пр.взв.!B7:F70,4,FALSE)</f>
        <v>KAZ</v>
      </c>
      <c r="R31" s="54"/>
    </row>
    <row r="32" spans="1:19" ht="9.4" customHeight="1" thickBot="1">
      <c r="A32" s="204">
        <v>7</v>
      </c>
      <c r="B32" s="137" t="str">
        <f>VLOOKUP(A32,пр.взв.!B7:E70,2,FALSE)</f>
        <v>ERGAZIEV SERIK</v>
      </c>
      <c r="C32" s="139">
        <f>VLOOKUP(A32,пр.взв.!B7:E70,3,FALSE)</f>
        <v>1991</v>
      </c>
      <c r="D32" s="127" t="str">
        <f>VLOOKUP(A32,пр.взв.!B7:E70,4,FALSE)</f>
        <v>KAZ</v>
      </c>
      <c r="G32" s="10"/>
      <c r="H32" s="10"/>
      <c r="I32" s="199"/>
      <c r="J32" s="10"/>
      <c r="L32" s="34"/>
      <c r="N32" s="189"/>
      <c r="O32" s="195"/>
      <c r="P32" s="194"/>
      <c r="Q32" s="211"/>
      <c r="R32" s="47"/>
      <c r="S32" s="10"/>
    </row>
    <row r="33" spans="1:19" ht="9.4" customHeight="1">
      <c r="A33" s="205"/>
      <c r="B33" s="138"/>
      <c r="C33" s="140"/>
      <c r="D33" s="128"/>
      <c r="E33" s="196">
        <v>7</v>
      </c>
      <c r="G33" s="10"/>
      <c r="H33" s="10"/>
      <c r="I33" s="31"/>
      <c r="J33" s="10"/>
      <c r="L33" s="34"/>
      <c r="N33" s="188" t="s">
        <v>102</v>
      </c>
      <c r="O33" s="195">
        <v>14</v>
      </c>
      <c r="P33" s="215" t="str">
        <f>VLOOKUP(O33,пр.взв.!B23:E86,2,FALSE)</f>
        <v>ZAYNALOBUDDINI Azamkhon</v>
      </c>
      <c r="Q33" s="211" t="str">
        <f>VLOOKUP(O33,пр.взв.!B7:E70,4,FALSE)</f>
        <v>TJK</v>
      </c>
      <c r="R33" s="47"/>
      <c r="S33" s="10"/>
    </row>
    <row r="34" spans="1:19" ht="9.4" customHeight="1" thickBot="1">
      <c r="A34" s="202">
        <v>23</v>
      </c>
      <c r="B34" s="141" t="e">
        <f>VLOOKUP(A34,пр.взв.!B7:E70,2,FALSE)</f>
        <v>#N/A</v>
      </c>
      <c r="C34" s="143" t="e">
        <f>VLOOKUP(A34,пр.взв.!B7:E70,3,FALSE)</f>
        <v>#N/A</v>
      </c>
      <c r="D34" s="145" t="e">
        <f>VLOOKUP(A34,пр.взв.!B7:E70,4,FALSE)</f>
        <v>#N/A</v>
      </c>
      <c r="E34" s="197"/>
      <c r="F34" s="13"/>
      <c r="G34" s="31"/>
      <c r="H34" s="10"/>
      <c r="I34" s="31"/>
      <c r="J34" s="10"/>
      <c r="L34" s="34"/>
      <c r="N34" s="189"/>
      <c r="O34" s="195"/>
      <c r="P34" s="216"/>
      <c r="Q34" s="211"/>
      <c r="R34" s="47"/>
      <c r="S34" s="10"/>
    </row>
    <row r="35" spans="1:19" ht="9.4" customHeight="1" thickBot="1">
      <c r="A35" s="203"/>
      <c r="B35" s="142"/>
      <c r="C35" s="144"/>
      <c r="D35" s="146"/>
      <c r="F35" s="10"/>
      <c r="G35" s="198">
        <v>15</v>
      </c>
      <c r="H35" s="9"/>
      <c r="I35" s="31"/>
      <c r="J35" s="10"/>
      <c r="L35" s="34"/>
      <c r="N35" s="188" t="s">
        <v>102</v>
      </c>
      <c r="O35" s="195">
        <v>4</v>
      </c>
      <c r="P35" s="194" t="str">
        <f>пр.взв.!C7</f>
        <v>SEKURYANU Ivan</v>
      </c>
      <c r="Q35" s="211" t="str">
        <f>VLOOKUP(O35,пр.взв.!B7:E70,4,FALSE)</f>
        <v>MDA</v>
      </c>
      <c r="R35" s="47"/>
      <c r="S35" s="10"/>
    </row>
    <row r="36" spans="1:19" ht="9.4" customHeight="1" thickBot="1">
      <c r="A36" s="204">
        <v>15</v>
      </c>
      <c r="B36" s="137" t="str">
        <f>VLOOKUP(A36,пр.взв.!B7:E70,2,FALSE)</f>
        <v>PEREPLYUK Andrei</v>
      </c>
      <c r="C36" s="139" t="str">
        <f>VLOOKUP(A36,пр.взв.!B7:E70,3,FALSE)</f>
        <v>1985ms</v>
      </c>
      <c r="D36" s="127" t="str">
        <f>VLOOKUP(A36,пр.взв.!B7:E70,4,FALSE)</f>
        <v>RUS</v>
      </c>
      <c r="F36" s="10"/>
      <c r="G36" s="199"/>
      <c r="H36" s="10"/>
      <c r="I36" s="10"/>
      <c r="J36" s="10"/>
      <c r="K36" s="10"/>
      <c r="L36" s="34"/>
      <c r="N36" s="189"/>
      <c r="O36" s="195"/>
      <c r="P36" s="194"/>
      <c r="Q36" s="211"/>
      <c r="R36" s="47"/>
      <c r="S36" s="10"/>
    </row>
    <row r="37" spans="1:19" ht="9.4" customHeight="1">
      <c r="A37" s="205"/>
      <c r="B37" s="138"/>
      <c r="C37" s="140"/>
      <c r="D37" s="128"/>
      <c r="E37" s="196">
        <v>15</v>
      </c>
      <c r="F37" s="9"/>
      <c r="G37" s="31"/>
      <c r="H37" s="10"/>
      <c r="J37" s="10"/>
      <c r="K37" s="10"/>
      <c r="L37" s="34"/>
      <c r="N37" s="188" t="s">
        <v>102</v>
      </c>
      <c r="O37" s="195">
        <v>8</v>
      </c>
      <c r="P37" s="215" t="str">
        <f>VLOOKUP(O37,пр.взв.!B27:E90,2,FALSE)</f>
        <v>GASIMOV Kanan</v>
      </c>
      <c r="Q37" s="211" t="str">
        <f>VLOOKUP(O37,пр.взв.!B7:E70,4,FALSE)</f>
        <v>AZE</v>
      </c>
      <c r="R37" s="54"/>
    </row>
    <row r="38" spans="1:19" ht="9.4" customHeight="1" thickBot="1">
      <c r="A38" s="202">
        <v>31</v>
      </c>
      <c r="B38" s="141" t="e">
        <f>VLOOKUP(A38,пр.взв.!B7:E70,2,FALSE)</f>
        <v>#N/A</v>
      </c>
      <c r="C38" s="143" t="e">
        <f>VLOOKUP(A38,пр.взв.!B7:E70,3,FALSE)</f>
        <v>#N/A</v>
      </c>
      <c r="D38" s="145" t="e">
        <f>VLOOKUP(A38,пр.взв.!B7:E70,4,FALSE)</f>
        <v>#N/A</v>
      </c>
      <c r="E38" s="197"/>
      <c r="H38" s="10"/>
      <c r="J38" s="10"/>
      <c r="K38" s="10"/>
      <c r="L38" s="34"/>
      <c r="N38" s="189"/>
      <c r="O38" s="195"/>
      <c r="P38" s="216"/>
      <c r="Q38" s="211"/>
      <c r="R38" s="54"/>
    </row>
    <row r="39" spans="1:19" ht="9.4" customHeight="1" thickBot="1">
      <c r="A39" s="203"/>
      <c r="B39" s="152"/>
      <c r="C39" s="153"/>
      <c r="D39" s="154"/>
      <c r="H39" s="10"/>
      <c r="J39" s="10"/>
      <c r="K39" s="10"/>
      <c r="L39" s="34"/>
      <c r="N39" s="188" t="s">
        <v>102</v>
      </c>
      <c r="O39" s="195">
        <v>17</v>
      </c>
      <c r="P39" s="194" t="str">
        <f>пр.взв.!C39</f>
        <v>IZATULLOI Davlahmad</v>
      </c>
      <c r="Q39" s="211" t="str">
        <f>VLOOKUP(O39,пр.взв.!B7:E70,4,FALSE)</f>
        <v>TJK</v>
      </c>
      <c r="R39" s="54"/>
    </row>
    <row r="40" spans="1:19" ht="9.4" customHeight="1">
      <c r="A40" s="217" t="s">
        <v>35</v>
      </c>
      <c r="B40" s="186"/>
      <c r="C40" s="52"/>
      <c r="D40" s="52"/>
      <c r="J40" s="10"/>
      <c r="K40" s="10"/>
      <c r="L40" s="34"/>
      <c r="M40" s="198">
        <v>6</v>
      </c>
      <c r="N40" s="189"/>
      <c r="O40" s="195"/>
      <c r="P40" s="194"/>
      <c r="Q40" s="211"/>
      <c r="R40" s="54"/>
    </row>
    <row r="41" spans="1:19" ht="9.4" customHeight="1" thickBot="1">
      <c r="A41" s="218"/>
      <c r="B41" s="187"/>
      <c r="C41" s="52"/>
      <c r="D41" s="52"/>
      <c r="J41" s="10"/>
      <c r="K41" s="10"/>
      <c r="L41" s="34"/>
      <c r="M41" s="199"/>
      <c r="N41" s="188" t="s">
        <v>24</v>
      </c>
      <c r="O41" s="195">
        <v>18</v>
      </c>
      <c r="P41" s="215" t="str">
        <f>VLOOKUP(O41,пр.взв.!B31:E94,2,FALSE)</f>
        <v>GOROBEC Andrei</v>
      </c>
      <c r="Q41" s="211" t="str">
        <f>VLOOKUP(O41,пр.взв.!B7:E70,4,FALSE)</f>
        <v>RUS</v>
      </c>
      <c r="R41" s="54"/>
    </row>
    <row r="42" spans="1:19" ht="9.4" customHeight="1" thickBot="1">
      <c r="A42" s="204">
        <v>2</v>
      </c>
      <c r="B42" s="137" t="str">
        <f>VLOOKUP(A42,пр.взв.!B7:E70,2,FALSE)</f>
        <v>DALAI Enkhbold</v>
      </c>
      <c r="C42" s="139" t="str">
        <f>VLOOKUP(A42,пр.взв.!B7:E70,3,FALSE)</f>
        <v>1985msic</v>
      </c>
      <c r="D42" s="127" t="str">
        <f>VLOOKUP(A42,пр.взв.!B7:E70,4,FALSE)</f>
        <v>MGL</v>
      </c>
      <c r="I42" s="47"/>
      <c r="J42" s="10"/>
      <c r="K42" s="10"/>
      <c r="L42" s="34"/>
      <c r="N42" s="189"/>
      <c r="O42" s="195"/>
      <c r="P42" s="216"/>
      <c r="Q42" s="211"/>
      <c r="R42" s="54"/>
    </row>
    <row r="43" spans="1:19" ht="9.4" customHeight="1">
      <c r="A43" s="205"/>
      <c r="B43" s="138"/>
      <c r="C43" s="140"/>
      <c r="D43" s="128"/>
      <c r="E43" s="196">
        <v>2</v>
      </c>
      <c r="G43" s="10"/>
      <c r="H43" s="10"/>
      <c r="I43" s="59"/>
      <c r="J43" s="10"/>
      <c r="K43" s="10"/>
      <c r="L43" s="34"/>
      <c r="N43" s="191"/>
      <c r="O43" s="192"/>
      <c r="P43" s="193" t="e">
        <f>VLOOKUP(O43,пр.взв.!B7:E70,3,FALSE)</f>
        <v>#N/A</v>
      </c>
      <c r="Q43" s="193" t="e">
        <f>VLOOKUP(O43,пр.взв.!B7:E70,4,FALSE)</f>
        <v>#N/A</v>
      </c>
      <c r="R43" s="54"/>
    </row>
    <row r="44" spans="1:19" ht="9.4" customHeight="1" thickBot="1">
      <c r="A44" s="202">
        <v>18</v>
      </c>
      <c r="B44" s="148" t="str">
        <f>VLOOKUP(A44,пр.взв.!B7:E70,2,FALSE)</f>
        <v>GOROBEC Andrei</v>
      </c>
      <c r="C44" s="149" t="str">
        <f>VLOOKUP(A44,пр.взв.!B7:E70,3,FALSE)</f>
        <v>1986msmk</v>
      </c>
      <c r="D44" s="150" t="str">
        <f>VLOOKUP(A44,пр.взв.!B7:E70,4,FALSE)</f>
        <v>RUS</v>
      </c>
      <c r="E44" s="197"/>
      <c r="F44" s="13"/>
      <c r="G44" s="31"/>
      <c r="I44" s="10"/>
      <c r="J44" s="10"/>
      <c r="K44" s="47"/>
      <c r="L44" s="34"/>
      <c r="N44" s="191"/>
      <c r="O44" s="192"/>
      <c r="P44" s="193"/>
      <c r="Q44" s="193"/>
      <c r="R44" s="54"/>
    </row>
    <row r="45" spans="1:19" ht="9.4" customHeight="1" thickBot="1">
      <c r="A45" s="203"/>
      <c r="B45" s="138"/>
      <c r="C45" s="140"/>
      <c r="D45" s="128"/>
      <c r="F45" s="10"/>
      <c r="G45" s="198">
        <v>2</v>
      </c>
      <c r="H45" s="10"/>
      <c r="I45" s="10"/>
      <c r="J45" s="10"/>
      <c r="K45" s="59"/>
      <c r="L45" s="34"/>
      <c r="N45" s="191"/>
      <c r="O45" s="192"/>
      <c r="P45" s="193" t="e">
        <f>VLOOKUP(O45,пр.взв.!B7:E70,3,FALSE)</f>
        <v>#N/A</v>
      </c>
      <c r="Q45" s="193" t="e">
        <f>VLOOKUP(O45,пр.взв.!B7:E70,4,FALSE)</f>
        <v>#N/A</v>
      </c>
      <c r="R45" s="54"/>
    </row>
    <row r="46" spans="1:19" ht="9.4" customHeight="1" thickBot="1">
      <c r="A46" s="204">
        <v>10</v>
      </c>
      <c r="B46" s="137" t="str">
        <f>VLOOKUP(A46,пр.взв.!B7:E70,2,FALSE)</f>
        <v>TURENOV Nursultan</v>
      </c>
      <c r="C46" s="139" t="str">
        <f>VLOOKUP(A46,пр.взв.!B7:E70,3,FALSE)</f>
        <v>1993ms</v>
      </c>
      <c r="D46" s="127" t="str">
        <f>VLOOKUP(A46,пр.взв.!B7:E70,4,FALSE)</f>
        <v>KAZ</v>
      </c>
      <c r="F46" s="10"/>
      <c r="G46" s="199"/>
      <c r="H46" s="13"/>
      <c r="I46" s="31"/>
      <c r="L46" s="34"/>
      <c r="N46" s="191"/>
      <c r="O46" s="192"/>
      <c r="P46" s="193"/>
      <c r="Q46" s="193"/>
      <c r="R46" s="54"/>
    </row>
    <row r="47" spans="1:19" ht="9.4" customHeight="1">
      <c r="A47" s="205"/>
      <c r="B47" s="138"/>
      <c r="C47" s="140"/>
      <c r="D47" s="128"/>
      <c r="E47" s="196">
        <v>10</v>
      </c>
      <c r="F47" s="9"/>
      <c r="G47" s="31"/>
      <c r="H47" s="10"/>
      <c r="I47" s="31"/>
      <c r="L47" s="34"/>
      <c r="N47" s="191"/>
      <c r="O47" s="192"/>
      <c r="P47" s="193" t="e">
        <f>VLOOKUP(O47,пр.взв.!B7:E70,3,FALSE)</f>
        <v>#N/A</v>
      </c>
      <c r="Q47" s="193" t="e">
        <f>VLOOKUP(O47,пр.взв.!B7:E70,4,FALSE)</f>
        <v>#N/A</v>
      </c>
      <c r="R47" s="54"/>
    </row>
    <row r="48" spans="1:19" ht="9.4" customHeight="1" thickBot="1">
      <c r="A48" s="202">
        <v>26</v>
      </c>
      <c r="B48" s="141" t="e">
        <f>VLOOKUP(A48,пр.взв.!B7:E70,2,FALSE)</f>
        <v>#N/A</v>
      </c>
      <c r="C48" s="143" t="e">
        <f>VLOOKUP(A48,пр.взв.!B7:E70,3,FALSE)</f>
        <v>#N/A</v>
      </c>
      <c r="D48" s="145" t="e">
        <f>VLOOKUP(A48,пр.взв.!B7:E70,4,FALSE)</f>
        <v>#N/A</v>
      </c>
      <c r="E48" s="197"/>
      <c r="G48" s="10"/>
      <c r="H48" s="10"/>
      <c r="I48" s="31"/>
      <c r="L48" s="34"/>
      <c r="N48" s="191"/>
      <c r="O48" s="192"/>
      <c r="P48" s="193"/>
      <c r="Q48" s="193"/>
      <c r="R48" s="54"/>
    </row>
    <row r="49" spans="1:18" ht="9.4" customHeight="1" thickBot="1">
      <c r="A49" s="203"/>
      <c r="B49" s="142"/>
      <c r="C49" s="144"/>
      <c r="D49" s="146"/>
      <c r="G49" s="10"/>
      <c r="H49" s="10"/>
      <c r="I49" s="198">
        <v>6</v>
      </c>
      <c r="L49" s="34"/>
      <c r="N49" s="191"/>
      <c r="O49" s="192"/>
      <c r="P49" s="193" t="e">
        <f>VLOOKUP(O49,пр.взв.!B7:E70,3,FALSE)</f>
        <v>#N/A</v>
      </c>
      <c r="Q49" s="193" t="e">
        <f>VLOOKUP(O49,пр.взв.!B7:E70,4,FALSE)</f>
        <v>#N/A</v>
      </c>
      <c r="R49" s="54"/>
    </row>
    <row r="50" spans="1:18" ht="9.4" customHeight="1" thickBot="1">
      <c r="A50" s="204">
        <v>6</v>
      </c>
      <c r="B50" s="137" t="str">
        <f>VLOOKUP(A50,пр.взв.!B7:E70,2,FALSE)</f>
        <v>KOKOVICH Ilya</v>
      </c>
      <c r="C50" s="139" t="str">
        <f>VLOOKUP(A50,пр.взв.!B7:E70,3,FALSE)</f>
        <v>1988ms</v>
      </c>
      <c r="D50" s="127" t="str">
        <f>VLOOKUP(A50,пр.взв.!B7:E70,4,FALSE)</f>
        <v>RUS</v>
      </c>
      <c r="G50" s="10"/>
      <c r="H50" s="10"/>
      <c r="I50" s="199"/>
      <c r="J50" s="36"/>
      <c r="L50" s="34"/>
      <c r="N50" s="191"/>
      <c r="O50" s="192"/>
      <c r="P50" s="193"/>
      <c r="Q50" s="193"/>
      <c r="R50" s="54"/>
    </row>
    <row r="51" spans="1:18" ht="9.4" customHeight="1">
      <c r="A51" s="205"/>
      <c r="B51" s="138"/>
      <c r="C51" s="140"/>
      <c r="D51" s="128"/>
      <c r="E51" s="196">
        <v>6</v>
      </c>
      <c r="G51" s="10"/>
      <c r="H51" s="10"/>
      <c r="I51" s="31"/>
      <c r="J51" s="34"/>
      <c r="L51" s="34"/>
      <c r="N51" s="191"/>
      <c r="O51" s="192"/>
      <c r="P51" s="193" t="e">
        <f>VLOOKUP(O51,пр.взв.!B7:E70,3,FALSE)</f>
        <v>#N/A</v>
      </c>
      <c r="Q51" s="193" t="e">
        <f>VLOOKUP(O51,пр.взв.!B7:E70,4,FALSE)</f>
        <v>#N/A</v>
      </c>
      <c r="R51" s="54"/>
    </row>
    <row r="52" spans="1:18" ht="9.4" customHeight="1" thickBot="1">
      <c r="A52" s="202">
        <v>22</v>
      </c>
      <c r="B52" s="141" t="e">
        <f>VLOOKUP(A52,пр.взв.!B7:E70,2,FALSE)</f>
        <v>#N/A</v>
      </c>
      <c r="C52" s="143" t="e">
        <f>VLOOKUP(A52,пр.взв.!B7:E70,3,FALSE)</f>
        <v>#N/A</v>
      </c>
      <c r="D52" s="145" t="e">
        <f>VLOOKUP(A52,пр.взв.!B7:E70,4,FALSE)</f>
        <v>#N/A</v>
      </c>
      <c r="E52" s="197"/>
      <c r="F52" s="13"/>
      <c r="G52" s="31"/>
      <c r="H52" s="10"/>
      <c r="I52" s="31"/>
      <c r="J52" s="34"/>
      <c r="L52" s="34"/>
      <c r="N52" s="191"/>
      <c r="O52" s="192"/>
      <c r="P52" s="193"/>
      <c r="Q52" s="193"/>
      <c r="R52" s="54"/>
    </row>
    <row r="53" spans="1:18" ht="9.4" customHeight="1" thickBot="1">
      <c r="A53" s="203"/>
      <c r="B53" s="142"/>
      <c r="C53" s="144"/>
      <c r="D53" s="146"/>
      <c r="F53" s="10"/>
      <c r="G53" s="198">
        <v>6</v>
      </c>
      <c r="H53" s="9"/>
      <c r="I53" s="31"/>
      <c r="J53" s="34"/>
      <c r="L53" s="34"/>
      <c r="N53" s="191"/>
      <c r="O53" s="192"/>
      <c r="P53" s="193" t="e">
        <f>VLOOKUP(O53,пр.взв.!B7:E70,3,FALSE)</f>
        <v>#N/A</v>
      </c>
      <c r="Q53" s="193" t="e">
        <f>VLOOKUP(O53,пр.взв.!B7:E70,4,FALSE)</f>
        <v>#N/A</v>
      </c>
      <c r="R53" s="54"/>
    </row>
    <row r="54" spans="1:18" ht="9.4" customHeight="1" thickBot="1">
      <c r="A54" s="204">
        <v>14</v>
      </c>
      <c r="B54" s="137" t="str">
        <f>VLOOKUP(A54,пр.взв.!B7:E70,2,FALSE)</f>
        <v>ZAYNALOBUDDINI Azamkhon</v>
      </c>
      <c r="C54" s="139" t="str">
        <f>VLOOKUP(A54,пр.взв.!B7:E70,3,FALSE)</f>
        <v>1992ms</v>
      </c>
      <c r="D54" s="127" t="str">
        <f>VLOOKUP(A54,пр.взв.!B7:E70,4,FALSE)</f>
        <v>TJK</v>
      </c>
      <c r="F54" s="10"/>
      <c r="G54" s="199"/>
      <c r="H54" s="10"/>
      <c r="I54" s="10"/>
      <c r="J54" s="34"/>
      <c r="L54" s="34"/>
      <c r="N54" s="191"/>
      <c r="O54" s="192"/>
      <c r="P54" s="193"/>
      <c r="Q54" s="193"/>
      <c r="R54" s="54"/>
    </row>
    <row r="55" spans="1:18" ht="9.4" customHeight="1">
      <c r="A55" s="205"/>
      <c r="B55" s="138"/>
      <c r="C55" s="140"/>
      <c r="D55" s="128"/>
      <c r="E55" s="196">
        <v>14</v>
      </c>
      <c r="F55" s="9"/>
      <c r="G55" s="31"/>
      <c r="H55" s="10"/>
      <c r="I55" s="10"/>
      <c r="J55" s="34"/>
      <c r="L55" s="34"/>
      <c r="N55" s="191"/>
      <c r="O55" s="192"/>
      <c r="P55" s="193" t="e">
        <f>VLOOKUP(O55,пр.взв.!B7:E70,3,FALSE)</f>
        <v>#N/A</v>
      </c>
      <c r="Q55" s="193" t="e">
        <f>VLOOKUP(O55,пр.взв.!B7:E70,4,FALSE)</f>
        <v>#N/A</v>
      </c>
      <c r="R55" s="54"/>
    </row>
    <row r="56" spans="1:18" ht="9.4" customHeight="1" thickBot="1">
      <c r="A56" s="202">
        <v>30</v>
      </c>
      <c r="B56" s="141" t="e">
        <f>VLOOKUP(A56,пр.взв.!B7:E70,2,FALSE)</f>
        <v>#N/A</v>
      </c>
      <c r="C56" s="143" t="e">
        <f>VLOOKUP(A56,пр.взв.!B7:E70,3,FALSE)</f>
        <v>#N/A</v>
      </c>
      <c r="D56" s="145" t="e">
        <f>VLOOKUP(A56,пр.взв.!B7:E70,4,FALSE)</f>
        <v>#N/A</v>
      </c>
      <c r="E56" s="197"/>
      <c r="G56" s="10"/>
      <c r="H56" s="10"/>
      <c r="I56" s="10"/>
      <c r="J56" s="34"/>
      <c r="L56" s="34"/>
      <c r="N56" s="191"/>
      <c r="O56" s="192"/>
      <c r="P56" s="193"/>
      <c r="Q56" s="193"/>
      <c r="R56" s="54"/>
    </row>
    <row r="57" spans="1:18" ht="9.4" customHeight="1" thickBot="1">
      <c r="A57" s="203"/>
      <c r="B57" s="142"/>
      <c r="C57" s="144"/>
      <c r="D57" s="146"/>
      <c r="G57" s="10"/>
      <c r="H57" s="10"/>
      <c r="I57" s="10"/>
      <c r="J57" s="34"/>
      <c r="K57" s="198">
        <v>6</v>
      </c>
      <c r="L57" s="37"/>
      <c r="N57" s="191"/>
      <c r="O57" s="192"/>
      <c r="P57" s="193" t="e">
        <f>VLOOKUP(O57,пр.взв.!B7:E70,3,FALSE)</f>
        <v>#N/A</v>
      </c>
      <c r="Q57" s="193" t="e">
        <f>VLOOKUP(O57,пр.взв.!B7:E70,4,FALSE)</f>
        <v>#N/A</v>
      </c>
      <c r="R57" s="54"/>
    </row>
    <row r="58" spans="1:18" ht="9" customHeight="1" thickBot="1">
      <c r="A58" s="204">
        <v>4</v>
      </c>
      <c r="B58" s="137" t="str">
        <f>VLOOKUP(A58,пр.взв.!B7:E70,2,FALSE)</f>
        <v>SEKURYANU Ivan</v>
      </c>
      <c r="C58" s="139">
        <f>VLOOKUP(A58,пр.взв.!B7:E70,3,FALSE)</f>
        <v>1989</v>
      </c>
      <c r="D58" s="127" t="str">
        <f>VLOOKUP(A58,пр.взв.!B7:E70,4,FALSE)</f>
        <v>MDA</v>
      </c>
      <c r="G58" s="10"/>
      <c r="H58" s="10"/>
      <c r="I58" s="10"/>
      <c r="J58" s="34"/>
      <c r="K58" s="199"/>
      <c r="N58" s="191"/>
      <c r="O58" s="192"/>
      <c r="P58" s="193"/>
      <c r="Q58" s="193"/>
      <c r="R58" s="54"/>
    </row>
    <row r="59" spans="1:18" ht="9.4" customHeight="1">
      <c r="A59" s="205"/>
      <c r="B59" s="138"/>
      <c r="C59" s="140"/>
      <c r="D59" s="128"/>
      <c r="E59" s="196">
        <v>4</v>
      </c>
      <c r="G59" s="10"/>
      <c r="H59" s="10"/>
      <c r="I59" s="10"/>
      <c r="J59" s="34"/>
      <c r="N59" s="191"/>
      <c r="O59" s="192"/>
      <c r="P59" s="193" t="e">
        <f>VLOOKUP(O59,пр.взв.!B7:E70,3,FALSE)</f>
        <v>#N/A</v>
      </c>
      <c r="Q59" s="193" t="e">
        <f>VLOOKUP(O59,пр.взв.!B7:E70,4,FALSE)</f>
        <v>#N/A</v>
      </c>
      <c r="R59" s="54"/>
    </row>
    <row r="60" spans="1:18" ht="9.4" customHeight="1" thickBot="1">
      <c r="A60" s="202">
        <v>20</v>
      </c>
      <c r="B60" s="141" t="e">
        <f>VLOOKUP(A60,пр.взв.!B7:E70,2,FALSE)</f>
        <v>#N/A</v>
      </c>
      <c r="C60" s="143" t="e">
        <f>VLOOKUP(A60,пр.взв.!B7:E70,3,FALSE)</f>
        <v>#N/A</v>
      </c>
      <c r="D60" s="145" t="e">
        <f>VLOOKUP(A60,пр.взв.!B7:E70,4,FALSE)</f>
        <v>#N/A</v>
      </c>
      <c r="E60" s="197"/>
      <c r="F60" s="13"/>
      <c r="G60" s="31"/>
      <c r="H60" s="10"/>
      <c r="I60" s="10"/>
      <c r="J60" s="34"/>
      <c r="N60" s="191"/>
      <c r="O60" s="192"/>
      <c r="P60" s="193"/>
      <c r="Q60" s="193"/>
      <c r="R60" s="54"/>
    </row>
    <row r="61" spans="1:18" ht="9.4" customHeight="1" thickBot="1">
      <c r="A61" s="203"/>
      <c r="B61" s="142"/>
      <c r="C61" s="144"/>
      <c r="D61" s="146"/>
      <c r="F61" s="10"/>
      <c r="G61" s="198">
        <v>12</v>
      </c>
      <c r="H61" s="10"/>
      <c r="I61" s="10"/>
      <c r="J61" s="34"/>
      <c r="N61" s="191"/>
      <c r="O61" s="192"/>
      <c r="P61" s="193" t="e">
        <f>VLOOKUP(O61,пр.взв.!B7:E70,3,FALSE)</f>
        <v>#N/A</v>
      </c>
      <c r="Q61" s="193" t="e">
        <f>VLOOKUP(O61,пр.взв.!B7:E70,4,FALSE)</f>
        <v>#N/A</v>
      </c>
      <c r="R61" s="54"/>
    </row>
    <row r="62" spans="1:18" ht="9.4" customHeight="1" thickBot="1">
      <c r="A62" s="204">
        <v>12</v>
      </c>
      <c r="B62" s="137" t="str">
        <f>VLOOKUP(A62,пр.взв.!B7:E70,2,FALSE)</f>
        <v>LEE Hyumbaek</v>
      </c>
      <c r="C62" s="139">
        <f>VLOOKUP(A62,пр.взв.!B7:E70,3,FALSE)</f>
        <v>1983</v>
      </c>
      <c r="D62" s="127" t="str">
        <f>VLOOKUP(A62,пр.взв.!B7:E70,4,FALSE)</f>
        <v>KOR</v>
      </c>
      <c r="F62" s="10"/>
      <c r="G62" s="199"/>
      <c r="H62" s="13"/>
      <c r="I62" s="31"/>
      <c r="J62" s="34"/>
      <c r="L62" s="30"/>
      <c r="M62" s="30"/>
      <c r="N62" s="191"/>
      <c r="O62" s="192"/>
      <c r="P62" s="193"/>
      <c r="Q62" s="193"/>
      <c r="R62" s="54"/>
    </row>
    <row r="63" spans="1:18" ht="9.4" customHeight="1">
      <c r="A63" s="205"/>
      <c r="B63" s="138"/>
      <c r="C63" s="140"/>
      <c r="D63" s="128"/>
      <c r="E63" s="196">
        <v>12</v>
      </c>
      <c r="F63" s="9"/>
      <c r="G63" s="31"/>
      <c r="H63" s="10"/>
      <c r="I63" s="31"/>
      <c r="J63" s="34"/>
      <c r="L63" s="30"/>
      <c r="M63" s="30"/>
      <c r="N63" s="191"/>
      <c r="O63" s="192"/>
      <c r="P63" s="193" t="e">
        <f>VLOOKUP(O63,пр.взв.!B7:E70,3,FALSE)</f>
        <v>#N/A</v>
      </c>
      <c r="Q63" s="193" t="e">
        <f>VLOOKUP(O63,пр.взв.!B7:E70,4,FALSE)</f>
        <v>#N/A</v>
      </c>
      <c r="R63" s="54"/>
    </row>
    <row r="64" spans="1:18" ht="9.4" customHeight="1" thickBot="1">
      <c r="A64" s="202">
        <v>28</v>
      </c>
      <c r="B64" s="141" t="e">
        <f>VLOOKUP(A64,пр.взв.!B7:E70,2,FALSE)</f>
        <v>#N/A</v>
      </c>
      <c r="C64" s="143" t="e">
        <f>VLOOKUP(A64,пр.взв.!B7:E70,3,FALSE)</f>
        <v>#N/A</v>
      </c>
      <c r="D64" s="145" t="e">
        <f>VLOOKUP(A64,пр.взв.!B7:E70,4,FALSE)</f>
        <v>#N/A</v>
      </c>
      <c r="E64" s="197"/>
      <c r="G64" s="10"/>
      <c r="H64" s="10"/>
      <c r="I64" s="31"/>
      <c r="J64" s="34"/>
      <c r="L64" s="30"/>
      <c r="M64" s="30"/>
      <c r="N64" s="191"/>
      <c r="O64" s="192"/>
      <c r="P64" s="193"/>
      <c r="Q64" s="193"/>
      <c r="R64" s="54"/>
    </row>
    <row r="65" spans="1:18" ht="9.4" customHeight="1" thickBot="1">
      <c r="A65" s="203"/>
      <c r="B65" s="142"/>
      <c r="C65" s="144"/>
      <c r="D65" s="146"/>
      <c r="G65" s="10"/>
      <c r="H65" s="10"/>
      <c r="I65" s="198">
        <v>16</v>
      </c>
      <c r="J65" s="37"/>
      <c r="L65" s="30"/>
      <c r="M65" s="30"/>
      <c r="N65" s="191"/>
      <c r="O65" s="192"/>
      <c r="P65" s="193" t="e">
        <f>VLOOKUP(O65,пр.взв.!B7:E70,3,FALSE)</f>
        <v>#N/A</v>
      </c>
      <c r="Q65" s="193" t="e">
        <f>VLOOKUP(O65,пр.взв.!B7:E70,4,FALSE)</f>
        <v>#N/A</v>
      </c>
      <c r="R65" s="54"/>
    </row>
    <row r="66" spans="1:18" ht="9.4" customHeight="1" thickBot="1">
      <c r="A66" s="204">
        <v>8</v>
      </c>
      <c r="B66" s="137" t="str">
        <f>VLOOKUP(A66,пр.взв.!B7:E70,2,FALSE)</f>
        <v>GASIMOV Kanan</v>
      </c>
      <c r="C66" s="139" t="str">
        <f>VLOOKUP(A66,пр.взв.!B7:E70,3,FALSE)</f>
        <v>1990kms</v>
      </c>
      <c r="D66" s="127" t="str">
        <f>VLOOKUP(A66,пр.взв.!B7:E70,4,FALSE)</f>
        <v>AZE</v>
      </c>
      <c r="G66" s="10"/>
      <c r="H66" s="10"/>
      <c r="I66" s="199"/>
      <c r="J66" s="10"/>
      <c r="L66" s="30"/>
      <c r="M66" s="30"/>
      <c r="N66" s="191"/>
      <c r="O66" s="192"/>
      <c r="P66" s="193"/>
      <c r="Q66" s="193"/>
      <c r="R66" s="54"/>
    </row>
    <row r="67" spans="1:18" ht="9.4" customHeight="1">
      <c r="A67" s="205"/>
      <c r="B67" s="138"/>
      <c r="C67" s="140"/>
      <c r="D67" s="128"/>
      <c r="E67" s="196">
        <v>8</v>
      </c>
      <c r="G67" s="10"/>
      <c r="H67" s="10"/>
      <c r="I67" s="31"/>
      <c r="J67" s="10"/>
      <c r="L67" s="30"/>
      <c r="M67" s="30"/>
      <c r="N67" s="191"/>
      <c r="O67" s="192"/>
      <c r="P67" s="193" t="e">
        <f>VLOOKUP(O67,пр.взв.!B7:E70,3,FALSE)</f>
        <v>#N/A</v>
      </c>
      <c r="Q67" s="193" t="e">
        <f>VLOOKUP(O67,пр.взв.!B7:E70,4,FALSE)</f>
        <v>#N/A</v>
      </c>
      <c r="R67" s="54"/>
    </row>
    <row r="68" spans="1:18" ht="9.4" customHeight="1" thickBot="1">
      <c r="A68" s="202">
        <v>24</v>
      </c>
      <c r="B68" s="141" t="e">
        <f>VLOOKUP(A68,пр.взв.!B7:E70,2,FALSE)</f>
        <v>#N/A</v>
      </c>
      <c r="C68" s="143" t="e">
        <f>VLOOKUP(A68,пр.взв.!B7:E70,3,FALSE)</f>
        <v>#N/A</v>
      </c>
      <c r="D68" s="145" t="e">
        <f>VLOOKUP(A68,пр.взв.!B7:E70,4,FALSE)</f>
        <v>#N/A</v>
      </c>
      <c r="E68" s="197"/>
      <c r="F68" s="13"/>
      <c r="G68" s="31"/>
      <c r="H68" s="10"/>
      <c r="I68" s="31"/>
      <c r="J68" s="10"/>
      <c r="L68" s="30"/>
      <c r="M68" s="30"/>
      <c r="N68" s="191"/>
      <c r="O68" s="192"/>
      <c r="P68" s="193"/>
      <c r="Q68" s="193"/>
      <c r="R68" s="54"/>
    </row>
    <row r="69" spans="1:18" ht="9.4" customHeight="1" thickBot="1">
      <c r="A69" s="203"/>
      <c r="B69" s="142"/>
      <c r="C69" s="144"/>
      <c r="D69" s="146"/>
      <c r="F69" s="10"/>
      <c r="G69" s="198">
        <v>16</v>
      </c>
      <c r="H69" s="9"/>
      <c r="I69" s="31"/>
      <c r="J69" s="10"/>
      <c r="L69" s="30"/>
      <c r="M69" s="30"/>
      <c r="N69" s="191"/>
      <c r="O69" s="192"/>
      <c r="P69" s="193" t="e">
        <f>VLOOKUP(O69,пр.взв.!B7:E70,3,FALSE)</f>
        <v>#N/A</v>
      </c>
      <c r="Q69" s="193" t="e">
        <f>VLOOKUP(O69,пр.взв.!B7:E70,4,FALSE)</f>
        <v>#N/A</v>
      </c>
      <c r="R69" s="54"/>
    </row>
    <row r="70" spans="1:18" ht="9" customHeight="1" thickBot="1">
      <c r="A70" s="204">
        <v>16</v>
      </c>
      <c r="B70" s="137" t="str">
        <f>VLOOKUP(A70,пр.взв.!B7:E70,2,FALSE)</f>
        <v>ALDIEV Duman</v>
      </c>
      <c r="C70" s="139" t="str">
        <f>VLOOKUP(A70,пр.взв.!B7:E70,3,FALSE)</f>
        <v>1988ms</v>
      </c>
      <c r="D70" s="127" t="str">
        <f>VLOOKUP(A70,пр.взв.!B7:E70,4,FALSE)</f>
        <v>KAZ</v>
      </c>
      <c r="F70" s="10"/>
      <c r="G70" s="199"/>
      <c r="H70" s="10"/>
      <c r="I70" s="10"/>
      <c r="J70" s="10"/>
      <c r="K70" s="10"/>
      <c r="L70" s="30"/>
      <c r="M70" s="30"/>
      <c r="N70" s="191"/>
      <c r="O70" s="192"/>
      <c r="P70" s="193"/>
      <c r="Q70" s="193"/>
      <c r="R70" s="54"/>
    </row>
    <row r="71" spans="1:18" ht="9" customHeight="1">
      <c r="A71" s="205"/>
      <c r="B71" s="138"/>
      <c r="C71" s="140"/>
      <c r="D71" s="128"/>
      <c r="E71" s="196">
        <v>16</v>
      </c>
      <c r="F71" s="9"/>
      <c r="G71" s="31"/>
      <c r="H71" s="10"/>
      <c r="J71" s="10"/>
      <c r="K71" s="10"/>
      <c r="L71" s="10"/>
      <c r="M71" s="10"/>
      <c r="O71" s="54"/>
      <c r="P71" s="54"/>
      <c r="Q71" s="54"/>
      <c r="R71" s="54"/>
    </row>
    <row r="72" spans="1:18" ht="9" customHeight="1" thickBot="1">
      <c r="A72" s="202">
        <v>32</v>
      </c>
      <c r="B72" s="141" t="e">
        <f>VLOOKUP(A72,пр.взв.!B7:E70,2,FALSE)</f>
        <v>#N/A</v>
      </c>
      <c r="C72" s="143" t="e">
        <f>VLOOKUP(A72,пр.взв.!B7:E70,3,FALSE)</f>
        <v>#N/A</v>
      </c>
      <c r="D72" s="145" t="e">
        <f>VLOOKUP(A72,пр.взв.!B7:E70,4,FALSE)</f>
        <v>#N/A</v>
      </c>
      <c r="E72" s="197"/>
      <c r="H72" s="10"/>
      <c r="J72" s="10"/>
      <c r="K72" s="10"/>
      <c r="L72" s="10"/>
      <c r="M72" s="10"/>
      <c r="N72" s="190" t="s">
        <v>44</v>
      </c>
      <c r="O72" s="190"/>
      <c r="P72" s="190"/>
      <c r="Q72" s="54"/>
      <c r="R72" s="54"/>
    </row>
    <row r="73" spans="1:18" ht="9" customHeight="1" thickBot="1">
      <c r="A73" s="203"/>
      <c r="B73" s="152"/>
      <c r="C73" s="153"/>
      <c r="D73" s="154"/>
      <c r="H73" s="10"/>
      <c r="J73" s="10"/>
      <c r="K73" s="10"/>
      <c r="L73" s="10"/>
      <c r="M73" s="10"/>
      <c r="N73" s="190"/>
      <c r="O73" s="190"/>
      <c r="P73" s="190"/>
      <c r="Q73" s="54"/>
      <c r="R73" s="54"/>
    </row>
    <row r="74" spans="1:18" ht="9" customHeight="1">
      <c r="A74" s="50"/>
      <c r="B74" s="50"/>
      <c r="C74" s="50"/>
      <c r="D74" s="49"/>
      <c r="F74" s="60"/>
      <c r="H74" s="10"/>
      <c r="I74" s="10"/>
      <c r="J74" s="59"/>
      <c r="K74" s="10"/>
      <c r="L74" s="198">
        <v>13</v>
      </c>
      <c r="M74" s="10"/>
      <c r="N74" s="10"/>
      <c r="O74" s="54"/>
      <c r="P74" s="54"/>
      <c r="Q74" s="54"/>
      <c r="R74" s="54"/>
    </row>
    <row r="75" spans="1:18" ht="9" customHeight="1" thickBot="1">
      <c r="A75" s="200" t="str">
        <f>HYPERLINK([1]реквизиты!$A$8)</f>
        <v>Chiaf referee</v>
      </c>
      <c r="B75" s="200"/>
      <c r="C75" s="201" t="str">
        <f>HYPERLINK([1]реквизиты!$G$8)</f>
        <v>I.Netov</v>
      </c>
      <c r="D75" s="201"/>
      <c r="E75" s="201"/>
      <c r="F75" s="225" t="str">
        <f>HYPERLINK([1]реквизиты!$G$9)</f>
        <v>/ BUL /</v>
      </c>
      <c r="G75" s="225"/>
      <c r="H75" s="47"/>
      <c r="I75" s="10"/>
      <c r="J75" s="10"/>
      <c r="K75" s="10"/>
      <c r="L75" s="199"/>
      <c r="M75" s="36"/>
      <c r="N75" s="10"/>
      <c r="O75" s="54"/>
      <c r="P75" s="54"/>
      <c r="Q75" s="54"/>
      <c r="R75" s="54"/>
    </row>
    <row r="76" spans="1:18" ht="9" customHeight="1">
      <c r="A76" s="200"/>
      <c r="B76" s="200"/>
      <c r="C76" s="201"/>
      <c r="D76" s="201"/>
      <c r="E76" s="201"/>
      <c r="F76" s="225"/>
      <c r="G76" s="225"/>
      <c r="H76" s="59"/>
      <c r="I76" s="10"/>
      <c r="J76" s="10"/>
      <c r="K76" s="10"/>
      <c r="L76" s="10"/>
      <c r="M76" s="34"/>
      <c r="N76" s="198">
        <v>16</v>
      </c>
      <c r="O76" s="54"/>
      <c r="P76" s="54"/>
      <c r="Q76" s="54"/>
      <c r="R76" s="54"/>
    </row>
    <row r="77" spans="1:18" ht="9" customHeight="1" thickBot="1">
      <c r="F77" s="78"/>
      <c r="G77" s="78"/>
      <c r="H77" s="10"/>
      <c r="I77" s="10"/>
      <c r="J77" s="47"/>
      <c r="K77" s="10"/>
      <c r="L77" s="10"/>
      <c r="M77" s="34"/>
      <c r="N77" s="199"/>
    </row>
    <row r="78" spans="1:18" ht="9" customHeight="1">
      <c r="A78" s="200" t="str">
        <f>HYPERLINK([1]реквизиты!$A$10)</f>
        <v>Chiaf  secretary</v>
      </c>
      <c r="B78" s="200"/>
      <c r="C78" s="201" t="str">
        <f>HYPERLINK([1]реквизиты!$G$10)</f>
        <v>N.Tumenov</v>
      </c>
      <c r="D78" s="201"/>
      <c r="E78" s="201"/>
      <c r="F78" s="224" t="str">
        <f>HYPERLINK([1]реквизиты!$G$11)</f>
        <v>/ KAZ /</v>
      </c>
      <c r="G78" s="224"/>
      <c r="H78" s="10"/>
      <c r="I78" s="10"/>
      <c r="J78" s="59"/>
      <c r="K78" s="10"/>
      <c r="L78" s="198">
        <v>16</v>
      </c>
      <c r="M78" s="37"/>
      <c r="N78" s="10"/>
    </row>
    <row r="79" spans="1:18" ht="9" customHeight="1" thickBot="1">
      <c r="A79" s="200"/>
      <c r="B79" s="200"/>
      <c r="C79" s="201"/>
      <c r="D79" s="201"/>
      <c r="E79" s="201"/>
      <c r="F79" s="224"/>
      <c r="G79" s="224"/>
      <c r="H79" s="10"/>
      <c r="L79" s="199"/>
      <c r="M79" s="10"/>
      <c r="N79" s="10"/>
    </row>
    <row r="80" spans="1:18" ht="9" customHeight="1">
      <c r="H80" s="47"/>
      <c r="I80" s="10"/>
      <c r="J80" s="10"/>
    </row>
    <row r="81" spans="7:7" ht="9" customHeight="1"/>
    <row r="82" spans="7:7" ht="9" customHeight="1"/>
    <row r="83" spans="7:7" ht="9" customHeight="1">
      <c r="G83" s="10"/>
    </row>
    <row r="84" spans="7:7" ht="9" customHeight="1"/>
    <row r="85" spans="7:7" ht="9" customHeight="1"/>
    <row r="86" spans="7:7" ht="9" customHeight="1"/>
    <row r="87" spans="7:7" ht="9" customHeight="1"/>
    <row r="88" spans="7:7" ht="9" customHeight="1"/>
    <row r="89" spans="7:7" ht="9" customHeight="1"/>
    <row r="90" spans="7:7" ht="9" customHeight="1"/>
  </sheetData>
  <mergeCells count="305">
    <mergeCell ref="L78:L79"/>
    <mergeCell ref="N76:N77"/>
    <mergeCell ref="G69:G70"/>
    <mergeCell ref="E71:E72"/>
    <mergeCell ref="F78:G79"/>
    <mergeCell ref="L74:L75"/>
    <mergeCell ref="G61:G62"/>
    <mergeCell ref="E63:E64"/>
    <mergeCell ref="I65:I66"/>
    <mergeCell ref="F75:G76"/>
    <mergeCell ref="D3:N3"/>
    <mergeCell ref="D4:N4"/>
    <mergeCell ref="N19:N20"/>
    <mergeCell ref="G27:G28"/>
    <mergeCell ref="K23:K24"/>
    <mergeCell ref="N21:N22"/>
    <mergeCell ref="N27:N28"/>
    <mergeCell ref="Q35:Q36"/>
    <mergeCell ref="E9:E10"/>
    <mergeCell ref="G11:G12"/>
    <mergeCell ref="E13:E14"/>
    <mergeCell ref="E17:E18"/>
    <mergeCell ref="I15:I16"/>
    <mergeCell ref="N29:N30"/>
    <mergeCell ref="E25:E26"/>
    <mergeCell ref="E33:E34"/>
    <mergeCell ref="G35:G36"/>
    <mergeCell ref="P17:P18"/>
    <mergeCell ref="P13:P14"/>
    <mergeCell ref="O13:O14"/>
    <mergeCell ref="D22:D23"/>
    <mergeCell ref="O27:O28"/>
    <mergeCell ref="P27:P28"/>
    <mergeCell ref="Q11:Q12"/>
    <mergeCell ref="Q37:Q38"/>
    <mergeCell ref="O39:O40"/>
    <mergeCell ref="P39:P40"/>
    <mergeCell ref="O49:O50"/>
    <mergeCell ref="P49:P50"/>
    <mergeCell ref="O53:O54"/>
    <mergeCell ref="P41:P42"/>
    <mergeCell ref="I31:I32"/>
    <mergeCell ref="E37:E38"/>
    <mergeCell ref="G53:G54"/>
    <mergeCell ref="M40:M41"/>
    <mergeCell ref="O37:O38"/>
    <mergeCell ref="P37:P38"/>
    <mergeCell ref="O35:O36"/>
    <mergeCell ref="Q33:Q34"/>
    <mergeCell ref="P35:P36"/>
    <mergeCell ref="O33:O34"/>
    <mergeCell ref="P33:P34"/>
    <mergeCell ref="N41:N42"/>
    <mergeCell ref="N43:N44"/>
    <mergeCell ref="N45:N46"/>
    <mergeCell ref="Q49:Q50"/>
    <mergeCell ref="O43:O44"/>
    <mergeCell ref="N47:N48"/>
    <mergeCell ref="G19:G20"/>
    <mergeCell ref="E21:E22"/>
    <mergeCell ref="D10:D11"/>
    <mergeCell ref="A14:A15"/>
    <mergeCell ref="C12:C13"/>
    <mergeCell ref="D12:D13"/>
    <mergeCell ref="B14:B15"/>
    <mergeCell ref="C14:C15"/>
    <mergeCell ref="D14:D15"/>
    <mergeCell ref="C16:C17"/>
    <mergeCell ref="A10:A11"/>
    <mergeCell ref="B10:B11"/>
    <mergeCell ref="C10:C11"/>
    <mergeCell ref="A12:A13"/>
    <mergeCell ref="A16:A17"/>
    <mergeCell ref="D16:D17"/>
    <mergeCell ref="B12:B13"/>
    <mergeCell ref="B22:B23"/>
    <mergeCell ref="C22:C23"/>
    <mergeCell ref="A26:A27"/>
    <mergeCell ref="B26:B27"/>
    <mergeCell ref="C26:C27"/>
    <mergeCell ref="D26:D27"/>
    <mergeCell ref="A6:A7"/>
    <mergeCell ref="A8:A9"/>
    <mergeCell ref="B8:B9"/>
    <mergeCell ref="C8:C9"/>
    <mergeCell ref="D8:D9"/>
    <mergeCell ref="A20:A21"/>
    <mergeCell ref="B20:B21"/>
    <mergeCell ref="C20:C21"/>
    <mergeCell ref="D20:D21"/>
    <mergeCell ref="A22:A23"/>
    <mergeCell ref="A24:A25"/>
    <mergeCell ref="B24:B25"/>
    <mergeCell ref="C24:C25"/>
    <mergeCell ref="D24:D25"/>
    <mergeCell ref="Q13:Q14"/>
    <mergeCell ref="Q15:Q16"/>
    <mergeCell ref="Q17:Q18"/>
    <mergeCell ref="Q19:Q20"/>
    <mergeCell ref="P15:P16"/>
    <mergeCell ref="O17:O18"/>
    <mergeCell ref="A32:A33"/>
    <mergeCell ref="B32:B33"/>
    <mergeCell ref="C32:C33"/>
    <mergeCell ref="D32:D33"/>
    <mergeCell ref="Q21:Q22"/>
    <mergeCell ref="O23:O24"/>
    <mergeCell ref="P23:P24"/>
    <mergeCell ref="Q23:Q24"/>
    <mergeCell ref="A28:A29"/>
    <mergeCell ref="B28:B29"/>
    <mergeCell ref="C28:C29"/>
    <mergeCell ref="D28:D29"/>
    <mergeCell ref="A18:A19"/>
    <mergeCell ref="B18:B19"/>
    <mergeCell ref="C18:C19"/>
    <mergeCell ref="D18:D19"/>
    <mergeCell ref="O25:O26"/>
    <mergeCell ref="E29:E30"/>
    <mergeCell ref="A44:A45"/>
    <mergeCell ref="B44:B45"/>
    <mergeCell ref="C44:C45"/>
    <mergeCell ref="D44:D45"/>
    <mergeCell ref="A46:A47"/>
    <mergeCell ref="B46:B47"/>
    <mergeCell ref="C46:C47"/>
    <mergeCell ref="D46:D47"/>
    <mergeCell ref="A42:A43"/>
    <mergeCell ref="B42:B43"/>
    <mergeCell ref="C42:C43"/>
    <mergeCell ref="D42:D43"/>
    <mergeCell ref="O19:O20"/>
    <mergeCell ref="P19:P20"/>
    <mergeCell ref="A40:A41"/>
    <mergeCell ref="O11:O12"/>
    <mergeCell ref="P11:P12"/>
    <mergeCell ref="A38:A39"/>
    <mergeCell ref="B38:B39"/>
    <mergeCell ref="C34:C35"/>
    <mergeCell ref="D34:D35"/>
    <mergeCell ref="A34:A35"/>
    <mergeCell ref="B34:B35"/>
    <mergeCell ref="A30:A31"/>
    <mergeCell ref="B30:B31"/>
    <mergeCell ref="C38:C39"/>
    <mergeCell ref="D38:D39"/>
    <mergeCell ref="A36:A37"/>
    <mergeCell ref="B36:B37"/>
    <mergeCell ref="C36:C37"/>
    <mergeCell ref="D36:D37"/>
    <mergeCell ref="P25:P26"/>
    <mergeCell ref="O21:O22"/>
    <mergeCell ref="P21:P22"/>
    <mergeCell ref="N23:N24"/>
    <mergeCell ref="N25:N26"/>
    <mergeCell ref="A52:A53"/>
    <mergeCell ref="B52:B53"/>
    <mergeCell ref="C52:C53"/>
    <mergeCell ref="D52:D53"/>
    <mergeCell ref="A54:A55"/>
    <mergeCell ref="B54:B55"/>
    <mergeCell ref="C54:C55"/>
    <mergeCell ref="D54:D55"/>
    <mergeCell ref="A48:A49"/>
    <mergeCell ref="B48:B49"/>
    <mergeCell ref="C48:C49"/>
    <mergeCell ref="D48:D49"/>
    <mergeCell ref="A50:A51"/>
    <mergeCell ref="B50:B51"/>
    <mergeCell ref="C50:C51"/>
    <mergeCell ref="D50:D51"/>
    <mergeCell ref="A60:A61"/>
    <mergeCell ref="B60:B61"/>
    <mergeCell ref="C60:C61"/>
    <mergeCell ref="D60:D61"/>
    <mergeCell ref="A62:A63"/>
    <mergeCell ref="B62:B63"/>
    <mergeCell ref="C62:C63"/>
    <mergeCell ref="D62:D63"/>
    <mergeCell ref="A56:A57"/>
    <mergeCell ref="B56:B57"/>
    <mergeCell ref="C56:C57"/>
    <mergeCell ref="D56:D57"/>
    <mergeCell ref="A58:A59"/>
    <mergeCell ref="B58:B59"/>
    <mergeCell ref="C58:C59"/>
    <mergeCell ref="D58:D59"/>
    <mergeCell ref="A64:A65"/>
    <mergeCell ref="B64:B65"/>
    <mergeCell ref="C64:C65"/>
    <mergeCell ref="D64:D65"/>
    <mergeCell ref="A66:A67"/>
    <mergeCell ref="B66:B67"/>
    <mergeCell ref="C66:C67"/>
    <mergeCell ref="D66:D67"/>
    <mergeCell ref="E67:E68"/>
    <mergeCell ref="Q69:Q70"/>
    <mergeCell ref="N67:N68"/>
    <mergeCell ref="O67:O68"/>
    <mergeCell ref="P67:P68"/>
    <mergeCell ref="N69:N70"/>
    <mergeCell ref="O69:O70"/>
    <mergeCell ref="P69:P70"/>
    <mergeCell ref="Q39:Q40"/>
    <mergeCell ref="Q65:Q66"/>
    <mergeCell ref="O63:O64"/>
    <mergeCell ref="P63:P64"/>
    <mergeCell ref="Q63:Q64"/>
    <mergeCell ref="Q41:Q42"/>
    <mergeCell ref="Q51:Q52"/>
    <mergeCell ref="O51:O52"/>
    <mergeCell ref="Q57:Q58"/>
    <mergeCell ref="Q61:Q62"/>
    <mergeCell ref="P59:P60"/>
    <mergeCell ref="O41:O42"/>
    <mergeCell ref="O45:O46"/>
    <mergeCell ref="N59:N60"/>
    <mergeCell ref="N61:N62"/>
    <mergeCell ref="O57:O58"/>
    <mergeCell ref="P57:P58"/>
    <mergeCell ref="Q67:Q68"/>
    <mergeCell ref="N65:N66"/>
    <mergeCell ref="Q43:Q44"/>
    <mergeCell ref="O47:O48"/>
    <mergeCell ref="P47:P48"/>
    <mergeCell ref="Q47:Q48"/>
    <mergeCell ref="Q45:Q46"/>
    <mergeCell ref="N57:N58"/>
    <mergeCell ref="O61:O62"/>
    <mergeCell ref="P61:P62"/>
    <mergeCell ref="O59:O60"/>
    <mergeCell ref="P43:P44"/>
    <mergeCell ref="O55:O56"/>
    <mergeCell ref="P55:P56"/>
    <mergeCell ref="P53:P54"/>
    <mergeCell ref="P51:P52"/>
    <mergeCell ref="P45:P46"/>
    <mergeCell ref="Q59:Q60"/>
    <mergeCell ref="Q55:Q56"/>
    <mergeCell ref="Q53:Q54"/>
    <mergeCell ref="N51:N52"/>
    <mergeCell ref="D1:N1"/>
    <mergeCell ref="N7:N8"/>
    <mergeCell ref="N9:N10"/>
    <mergeCell ref="N11:N12"/>
    <mergeCell ref="N13:N14"/>
    <mergeCell ref="N15:N16"/>
    <mergeCell ref="N17:N18"/>
    <mergeCell ref="N37:N38"/>
    <mergeCell ref="Q7:Q8"/>
    <mergeCell ref="O9:O10"/>
    <mergeCell ref="P9:P10"/>
    <mergeCell ref="Q9:Q10"/>
    <mergeCell ref="O7:O8"/>
    <mergeCell ref="P7:P8"/>
    <mergeCell ref="Q25:Q26"/>
    <mergeCell ref="Q27:Q28"/>
    <mergeCell ref="Q29:Q30"/>
    <mergeCell ref="Q31:Q32"/>
    <mergeCell ref="C2:O2"/>
    <mergeCell ref="C30:C31"/>
    <mergeCell ref="D30:D31"/>
    <mergeCell ref="O29:O30"/>
    <mergeCell ref="P29:P30"/>
    <mergeCell ref="O31:O32"/>
    <mergeCell ref="A78:B79"/>
    <mergeCell ref="C78:E79"/>
    <mergeCell ref="D70:D71"/>
    <mergeCell ref="A68:A69"/>
    <mergeCell ref="B68:B69"/>
    <mergeCell ref="C68:C69"/>
    <mergeCell ref="A70:A71"/>
    <mergeCell ref="B70:B71"/>
    <mergeCell ref="C70:C71"/>
    <mergeCell ref="D68:D69"/>
    <mergeCell ref="A75:B76"/>
    <mergeCell ref="C75:E76"/>
    <mergeCell ref="A72:A73"/>
    <mergeCell ref="B72:B73"/>
    <mergeCell ref="C72:C73"/>
    <mergeCell ref="D72:D73"/>
    <mergeCell ref="B6:B7"/>
    <mergeCell ref="B40:B41"/>
    <mergeCell ref="N31:N32"/>
    <mergeCell ref="N33:N34"/>
    <mergeCell ref="N72:P73"/>
    <mergeCell ref="N53:N54"/>
    <mergeCell ref="N55:N56"/>
    <mergeCell ref="N35:N36"/>
    <mergeCell ref="N39:N40"/>
    <mergeCell ref="N49:N50"/>
    <mergeCell ref="O65:O66"/>
    <mergeCell ref="P65:P66"/>
    <mergeCell ref="N63:N64"/>
    <mergeCell ref="B16:B17"/>
    <mergeCell ref="P31:P32"/>
    <mergeCell ref="O15:O16"/>
    <mergeCell ref="E55:E56"/>
    <mergeCell ref="K57:K58"/>
    <mergeCell ref="E59:E60"/>
    <mergeCell ref="E43:E44"/>
    <mergeCell ref="G45:G46"/>
    <mergeCell ref="E47:E48"/>
    <mergeCell ref="E51:E52"/>
    <mergeCell ref="I49:I50"/>
  </mergeCells>
  <phoneticPr fontId="0" type="noConversion"/>
  <printOptions horizontalCentered="1" verticalCentered="1"/>
  <pageMargins left="0" right="0" top="0" bottom="0" header="0.28000000000000003" footer="0.28999999999999998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пр.взв.</vt:lpstr>
      <vt:lpstr>полуфинал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2013-01-28T14:24:55Z</cp:lastPrinted>
  <dcterms:created xsi:type="dcterms:W3CDTF">1996-10-08T23:32:33Z</dcterms:created>
  <dcterms:modified xsi:type="dcterms:W3CDTF">2013-01-28T14:40:20Z</dcterms:modified>
</cp:coreProperties>
</file>