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 defaultThemeVersion="124226"/>
  <bookViews>
    <workbookView xWindow="120" yWindow="120" windowWidth="9720" windowHeight="7320" activeTab="4"/>
  </bookViews>
  <sheets>
    <sheet name="полуфинал" sheetId="5" r:id="rId1"/>
    <sheet name="пр.взв." sheetId="2" r:id="rId2"/>
    <sheet name="СТАРТОВЫЙ" sheetId="4" r:id="rId3"/>
    <sheet name="наградной лист" sheetId="6" r:id="rId4"/>
    <sheet name="пр.хода" sheetId="3" r:id="rId5"/>
  </sheets>
  <externalReferences>
    <externalReference r:id="rId6"/>
    <externalReference r:id="rId7"/>
  </externalReferences>
  <calcPr calcId="125725"/>
</workbook>
</file>

<file path=xl/calcChain.xml><?xml version="1.0" encoding="utf-8"?>
<calcChain xmlns="http://schemas.openxmlformats.org/spreadsheetml/2006/main">
  <c r="D3" i="3"/>
  <c r="A2" i="4" s="1"/>
  <c r="D2" i="3"/>
  <c r="A1" i="4"/>
  <c r="E45" i="3"/>
  <c r="B15" i="5"/>
  <c r="C15" s="1"/>
  <c r="B18" i="6"/>
  <c r="J11"/>
  <c r="B13" s="1"/>
  <c r="N50" i="3"/>
  <c r="M50"/>
  <c r="N45"/>
  <c r="M45"/>
  <c r="N10"/>
  <c r="L6"/>
  <c r="J6" i="6"/>
  <c r="B8" s="1"/>
  <c r="D6" i="5"/>
  <c r="B13"/>
  <c r="E13" s="1"/>
  <c r="A3" i="4"/>
  <c r="D4" i="3"/>
  <c r="A2" i="6"/>
  <c r="A1"/>
  <c r="B23"/>
  <c r="H21"/>
  <c r="B21"/>
  <c r="H11"/>
  <c r="B11"/>
  <c r="H6"/>
  <c r="C4"/>
  <c r="N36" i="3"/>
  <c r="M36"/>
  <c r="F1" i="5"/>
  <c r="F10"/>
  <c r="E4"/>
  <c r="D4"/>
  <c r="C6"/>
  <c r="C4"/>
  <c r="G21"/>
  <c r="F21"/>
  <c r="A21"/>
  <c r="G19"/>
  <c r="F19"/>
  <c r="A19"/>
  <c r="B5" i="4"/>
  <c r="B7"/>
  <c r="B9"/>
  <c r="B11"/>
  <c r="B13"/>
  <c r="B15"/>
  <c r="B17"/>
  <c r="B19"/>
  <c r="C19"/>
  <c r="C17"/>
  <c r="C15"/>
  <c r="C13"/>
  <c r="C11"/>
  <c r="C9"/>
  <c r="C7"/>
  <c r="C5"/>
  <c r="D5"/>
  <c r="D7"/>
  <c r="D9"/>
  <c r="D11"/>
  <c r="D13"/>
  <c r="D15"/>
  <c r="D17"/>
  <c r="D19"/>
  <c r="D22"/>
  <c r="D24"/>
  <c r="D26"/>
  <c r="D28"/>
  <c r="D30"/>
  <c r="D32"/>
  <c r="D34"/>
  <c r="C34"/>
  <c r="C32"/>
  <c r="C30"/>
  <c r="C28"/>
  <c r="C26"/>
  <c r="C24"/>
  <c r="C22"/>
  <c r="B22"/>
  <c r="B24"/>
  <c r="B26"/>
  <c r="B28"/>
  <c r="B30"/>
  <c r="B32"/>
  <c r="B34"/>
  <c r="D36" i="3"/>
  <c r="D34"/>
  <c r="D32"/>
  <c r="D30"/>
  <c r="D28"/>
  <c r="D26"/>
  <c r="D24"/>
  <c r="C24"/>
  <c r="C26"/>
  <c r="C28"/>
  <c r="C30"/>
  <c r="C32"/>
  <c r="C34"/>
  <c r="C36"/>
  <c r="B36"/>
  <c r="B34"/>
  <c r="B32"/>
  <c r="B30"/>
  <c r="B28"/>
  <c r="B26"/>
  <c r="B24"/>
  <c r="D6"/>
  <c r="D8"/>
  <c r="D10"/>
  <c r="D12"/>
  <c r="D14"/>
  <c r="D16"/>
  <c r="D18"/>
  <c r="D20"/>
  <c r="C20"/>
  <c r="C18"/>
  <c r="C16"/>
  <c r="C14"/>
  <c r="C12"/>
  <c r="C10"/>
  <c r="C8"/>
  <c r="C6"/>
  <c r="B20"/>
  <c r="B18"/>
  <c r="B16"/>
  <c r="B14"/>
  <c r="B12"/>
  <c r="B10"/>
  <c r="B8"/>
  <c r="B6"/>
  <c r="N6"/>
  <c r="N8"/>
  <c r="N12"/>
  <c r="N14"/>
  <c r="N16"/>
  <c r="N18"/>
  <c r="N20"/>
  <c r="N22"/>
  <c r="N24"/>
  <c r="N26"/>
  <c r="N28"/>
  <c r="N30"/>
  <c r="N32"/>
  <c r="N34"/>
  <c r="M34"/>
  <c r="M32"/>
  <c r="M30"/>
  <c r="M28"/>
  <c r="M26"/>
  <c r="M24"/>
  <c r="M22"/>
  <c r="M20"/>
  <c r="M18"/>
  <c r="M16"/>
  <c r="M14"/>
  <c r="M12"/>
  <c r="M10"/>
  <c r="M8"/>
  <c r="M6"/>
  <c r="D36" i="4"/>
  <c r="C36"/>
  <c r="B36"/>
  <c r="C38" i="3"/>
  <c r="D38"/>
  <c r="B38"/>
  <c r="E50"/>
  <c r="E15" i="5"/>
  <c r="B6" i="6"/>
  <c r="B16"/>
  <c r="D13" i="5" l="1"/>
  <c r="C13"/>
  <c r="E6"/>
  <c r="D15"/>
  <c r="H16" i="6"/>
</calcChain>
</file>

<file path=xl/sharedStrings.xml><?xml version="1.0" encoding="utf-8"?>
<sst xmlns="http://schemas.openxmlformats.org/spreadsheetml/2006/main" count="125" uniqueCount="65">
  <si>
    <t>А</t>
  </si>
  <si>
    <t>Б</t>
  </si>
  <si>
    <t>№ j</t>
  </si>
  <si>
    <t>Name</t>
  </si>
  <si>
    <t>Yob., Rank</t>
  </si>
  <si>
    <t>Country/Team</t>
  </si>
  <si>
    <t>PROTOKOL of competitions</t>
  </si>
  <si>
    <t>№ or</t>
  </si>
  <si>
    <r>
      <t xml:space="preserve">PROTOKOL                                                                                                                                                                                                                        </t>
    </r>
    <r>
      <rPr>
        <sz val="12"/>
        <rFont val="Arial"/>
        <family val="2"/>
        <charset val="204"/>
      </rPr>
      <t xml:space="preserve">of weighting and draving or participants  </t>
    </r>
  </si>
  <si>
    <t>Struggle for 3 place</t>
  </si>
  <si>
    <t>R</t>
  </si>
  <si>
    <t>B</t>
  </si>
  <si>
    <t>Color</t>
  </si>
  <si>
    <t>Country</t>
  </si>
  <si>
    <t>Estimations</t>
  </si>
  <si>
    <t>tame</t>
  </si>
  <si>
    <t>Score</t>
  </si>
  <si>
    <t>Result</t>
  </si>
  <si>
    <t>Referee</t>
  </si>
  <si>
    <t>FINAL</t>
  </si>
  <si>
    <r>
      <t xml:space="preserve">                                               </t>
    </r>
    <r>
      <rPr>
        <b/>
        <sz val="12"/>
        <rFont val="Arial Narrow"/>
        <family val="2"/>
        <charset val="204"/>
      </rPr>
      <t>CM</t>
    </r>
    <r>
      <rPr>
        <sz val="12"/>
        <rFont val="Arial Narrow"/>
        <family val="2"/>
        <charset val="204"/>
      </rPr>
      <t xml:space="preserve">_____________________ </t>
    </r>
    <r>
      <rPr>
        <b/>
        <sz val="12"/>
        <rFont val="Arial Narrow"/>
        <family val="2"/>
        <charset val="204"/>
      </rPr>
      <t>А</t>
    </r>
    <r>
      <rPr>
        <sz val="12"/>
        <rFont val="Arial Narrow"/>
        <family val="2"/>
        <charset val="204"/>
      </rPr>
      <t xml:space="preserve">_______________________ </t>
    </r>
    <r>
      <rPr>
        <b/>
        <sz val="12"/>
        <rFont val="Arial Narrow"/>
        <family val="2"/>
        <charset val="204"/>
      </rPr>
      <t>LJ</t>
    </r>
    <r>
      <rPr>
        <sz val="12"/>
        <rFont val="Arial Narrow"/>
        <family val="2"/>
        <charset val="204"/>
      </rPr>
      <t>______________________</t>
    </r>
  </si>
  <si>
    <t>I p</t>
  </si>
  <si>
    <t>II p</t>
  </si>
  <si>
    <t>III p</t>
  </si>
  <si>
    <t>time</t>
  </si>
  <si>
    <t>SHEET FOR REWARDING</t>
  </si>
  <si>
    <t>The сoach of the winner</t>
  </si>
  <si>
    <t>Awards hand over:</t>
  </si>
  <si>
    <t>of the World Cup Stage by Sambo among men and women and on combat sambo for the prize of The President of Kazakhstan N.A.Nazarbaev</t>
  </si>
  <si>
    <t>BULEGNOV Saken</t>
  </si>
  <si>
    <t>1984 ms</t>
  </si>
  <si>
    <t>KAZ</t>
  </si>
  <si>
    <t>IMANGAZIN Nursultan</t>
  </si>
  <si>
    <t>1990ms</t>
  </si>
  <si>
    <t>IZMUHANOV Zhingiz</t>
  </si>
  <si>
    <t>1991ms</t>
  </si>
  <si>
    <t>MINAKOV Dmitri</t>
  </si>
  <si>
    <t>1987msic</t>
  </si>
  <si>
    <t>RUS</t>
  </si>
  <si>
    <t>MAKHAMBETOV Sungat</t>
  </si>
  <si>
    <t>1992ms</t>
  </si>
  <si>
    <t>MAMBETKULOV Asan</t>
  </si>
  <si>
    <t>ASRANQULOV Nematullo</t>
  </si>
  <si>
    <t>1982ms</t>
  </si>
  <si>
    <t>KURGINYAN Eduard</t>
  </si>
  <si>
    <t>1986zms</t>
  </si>
  <si>
    <t xml:space="preserve">Weight category 100 kg </t>
  </si>
  <si>
    <t>BACHMANN Bjorn</t>
  </si>
  <si>
    <t>GER</t>
  </si>
  <si>
    <t>KABIDULLINOV Yezhjan</t>
  </si>
  <si>
    <t>LEE Junmin</t>
  </si>
  <si>
    <t>BLR</t>
  </si>
  <si>
    <t>KUZNITSOV Vasili</t>
  </si>
  <si>
    <t>KOR</t>
  </si>
  <si>
    <t>TJK</t>
  </si>
  <si>
    <t>1</t>
  </si>
  <si>
    <t>5</t>
  </si>
  <si>
    <t>11</t>
  </si>
  <si>
    <t>7</t>
  </si>
  <si>
    <t>2</t>
  </si>
  <si>
    <t>6</t>
  </si>
  <si>
    <t>4</t>
  </si>
  <si>
    <t>8</t>
  </si>
  <si>
    <t>5-8</t>
  </si>
  <si>
    <t>9-12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</si>
</sst>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35">
    <font>
      <sz val="10"/>
      <name val="Arial"/>
    </font>
    <font>
      <sz val="10"/>
      <name val="Arial"/>
      <family val="2"/>
      <charset val="204"/>
    </font>
    <font>
      <sz val="12"/>
      <name val="Arial Narrow"/>
      <family val="2"/>
      <charset val="204"/>
    </font>
    <font>
      <b/>
      <sz val="12"/>
      <name val="Arial Narrow"/>
      <family val="2"/>
      <charset val="204"/>
    </font>
    <font>
      <b/>
      <sz val="12"/>
      <name val="Arial"/>
      <family val="2"/>
      <charset val="204"/>
    </font>
    <font>
      <u/>
      <sz val="10"/>
      <color indexed="12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 Narrow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0"/>
      <name val="Arial Narrow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12"/>
      <color indexed="10"/>
      <name val="Arial Narrow"/>
      <family val="2"/>
      <charset val="204"/>
    </font>
    <font>
      <sz val="12"/>
      <name val="Arial"/>
      <family val="2"/>
      <charset val="204"/>
    </font>
    <font>
      <i/>
      <sz val="10"/>
      <name val="Arial Narrow"/>
      <family val="2"/>
      <charset val="204"/>
    </font>
    <font>
      <sz val="10"/>
      <color indexed="10"/>
      <name val="Arial Narrow"/>
      <family val="2"/>
      <charset val="204"/>
    </font>
    <font>
      <sz val="12"/>
      <name val="Arial"/>
      <family val="2"/>
      <charset val="204"/>
    </font>
    <font>
      <b/>
      <sz val="10"/>
      <color indexed="10"/>
      <name val="Arial"/>
      <family val="2"/>
      <charset val="204"/>
    </font>
    <font>
      <b/>
      <i/>
      <sz val="10"/>
      <name val="Arial Narrow"/>
      <family val="2"/>
      <charset val="204"/>
    </font>
    <font>
      <b/>
      <sz val="14"/>
      <name val="Arial Narrow"/>
      <family val="2"/>
      <charset val="204"/>
    </font>
    <font>
      <b/>
      <sz val="12"/>
      <name val="Arial"/>
      <family val="2"/>
      <charset val="204"/>
    </font>
    <font>
      <b/>
      <sz val="12"/>
      <color indexed="9"/>
      <name val="Arial Cyr"/>
      <charset val="204"/>
    </font>
    <font>
      <b/>
      <sz val="12"/>
      <name val="Arial Cyr"/>
      <charset val="204"/>
    </font>
    <font>
      <b/>
      <sz val="8"/>
      <name val="Arial Narrow"/>
      <family val="2"/>
      <charset val="204"/>
    </font>
    <font>
      <b/>
      <i/>
      <sz val="12"/>
      <name val="Arial"/>
      <family val="2"/>
      <charset val="204"/>
    </font>
    <font>
      <sz val="14"/>
      <name val="Arial"/>
      <family val="2"/>
      <charset val="204"/>
    </font>
    <font>
      <b/>
      <sz val="14"/>
      <name val="Arial"/>
      <family val="2"/>
      <charset val="204"/>
    </font>
    <font>
      <b/>
      <sz val="14"/>
      <color indexed="9"/>
      <name val="Arial"/>
      <family val="2"/>
      <charset val="204"/>
    </font>
    <font>
      <b/>
      <sz val="24"/>
      <color indexed="9"/>
      <name val="Arial"/>
      <family val="2"/>
      <charset val="204"/>
    </font>
    <font>
      <b/>
      <sz val="16"/>
      <name val="Arial Narrow"/>
      <family val="2"/>
      <charset val="204"/>
    </font>
    <font>
      <sz val="10"/>
      <color theme="0"/>
      <name val="Arial Narrow"/>
      <family val="2"/>
      <charset val="204"/>
    </font>
    <font>
      <b/>
      <sz val="10"/>
      <color theme="0"/>
      <name val="Arial Narrow"/>
      <family val="2"/>
      <charset val="204"/>
    </font>
    <font>
      <b/>
      <sz val="12"/>
      <color theme="0"/>
      <name val="Arial Narrow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</cellStyleXfs>
  <cellXfs count="234">
    <xf numFmtId="0" fontId="0" fillId="0" borderId="0" xfId="0"/>
    <xf numFmtId="0" fontId="0" fillId="0" borderId="0" xfId="0" applyAlignment="1"/>
    <xf numFmtId="0" fontId="0" fillId="0" borderId="1" xfId="0" applyBorder="1"/>
    <xf numFmtId="0" fontId="0" fillId="0" borderId="0" xfId="0" applyBorder="1"/>
    <xf numFmtId="0" fontId="1" fillId="0" borderId="0" xfId="0" applyFont="1"/>
    <xf numFmtId="0" fontId="9" fillId="0" borderId="0" xfId="0" applyFont="1" applyAlignment="1"/>
    <xf numFmtId="0" fontId="0" fillId="0" borderId="0" xfId="0" applyAlignment="1">
      <alignment horizontal="center"/>
    </xf>
    <xf numFmtId="0" fontId="7" fillId="0" borderId="0" xfId="1" applyNumberFormat="1" applyFont="1" applyAlignment="1" applyProtection="1">
      <alignment vertical="center" wrapText="1"/>
    </xf>
    <xf numFmtId="49" fontId="0" fillId="0" borderId="0" xfId="0" applyNumberFormat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49" fontId="2" fillId="0" borderId="0" xfId="0" applyNumberFormat="1" applyFont="1" applyBorder="1" applyAlignment="1">
      <alignment horizontal="center" vertical="center" wrapText="1"/>
    </xf>
    <xf numFmtId="49" fontId="0" fillId="0" borderId="0" xfId="0" applyNumberFormat="1" applyBorder="1" applyAlignment="1">
      <alignment horizontal="center" vertical="center"/>
    </xf>
    <xf numFmtId="49" fontId="6" fillId="0" borderId="0" xfId="0" applyNumberFormat="1" applyFont="1" applyBorder="1" applyAlignment="1">
      <alignment horizontal="center" vertical="center"/>
    </xf>
    <xf numFmtId="49" fontId="10" fillId="0" borderId="0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 wrapText="1"/>
    </xf>
    <xf numFmtId="49" fontId="3" fillId="0" borderId="0" xfId="0" applyNumberFormat="1" applyFont="1" applyBorder="1" applyAlignment="1">
      <alignment horizontal="center" vertical="center" wrapText="1"/>
    </xf>
    <xf numFmtId="49" fontId="0" fillId="0" borderId="0" xfId="0" applyNumberFormat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 wrapText="1"/>
    </xf>
    <xf numFmtId="49" fontId="10" fillId="0" borderId="4" xfId="0" applyNumberFormat="1" applyFont="1" applyBorder="1" applyAlignment="1">
      <alignment horizontal="center" vertical="center"/>
    </xf>
    <xf numFmtId="49" fontId="10" fillId="0" borderId="5" xfId="0" applyNumberFormat="1" applyFont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49" fontId="10" fillId="0" borderId="6" xfId="0" applyNumberFormat="1" applyFont="1" applyBorder="1" applyAlignment="1">
      <alignment horizontal="center" vertical="center"/>
    </xf>
    <xf numFmtId="49" fontId="0" fillId="0" borderId="5" xfId="0" applyNumberFormat="1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49" fontId="0" fillId="0" borderId="6" xfId="0" applyNumberFormat="1" applyBorder="1" applyAlignment="1">
      <alignment horizontal="center" vertical="center"/>
    </xf>
    <xf numFmtId="49" fontId="6" fillId="0" borderId="7" xfId="0" applyNumberFormat="1" applyFont="1" applyBorder="1" applyAlignment="1">
      <alignment vertical="center"/>
    </xf>
    <xf numFmtId="49" fontId="6" fillId="0" borderId="0" xfId="0" applyNumberFormat="1" applyFont="1" applyBorder="1" applyAlignment="1">
      <alignment vertical="center"/>
    </xf>
    <xf numFmtId="0" fontId="0" fillId="0" borderId="4" xfId="0" applyBorder="1"/>
    <xf numFmtId="0" fontId="0" fillId="0" borderId="6" xfId="0" applyBorder="1"/>
    <xf numFmtId="0" fontId="0" fillId="0" borderId="5" xfId="0" applyBorder="1"/>
    <xf numFmtId="49" fontId="0" fillId="0" borderId="0" xfId="0" applyNumberFormat="1" applyBorder="1" applyAlignment="1">
      <alignment horizontal="left" vertical="center"/>
    </xf>
    <xf numFmtId="49" fontId="9" fillId="0" borderId="0" xfId="0" applyNumberFormat="1" applyFont="1" applyAlignment="1">
      <alignment horizontal="left" vertical="center"/>
    </xf>
    <xf numFmtId="49" fontId="0" fillId="0" borderId="0" xfId="0" applyNumberFormat="1" applyAlignment="1">
      <alignment horizontal="left" vertical="center"/>
    </xf>
    <xf numFmtId="49" fontId="0" fillId="0" borderId="8" xfId="0" applyNumberFormat="1" applyBorder="1" applyAlignment="1">
      <alignment horizontal="left" vertical="center"/>
    </xf>
    <xf numFmtId="49" fontId="0" fillId="0" borderId="6" xfId="0" applyNumberFormat="1" applyBorder="1" applyAlignment="1">
      <alignment horizontal="left" vertical="center"/>
    </xf>
    <xf numFmtId="49" fontId="0" fillId="0" borderId="4" xfId="0" applyNumberFormat="1" applyBorder="1" applyAlignment="1">
      <alignment horizontal="left" vertical="center"/>
    </xf>
    <xf numFmtId="49" fontId="0" fillId="0" borderId="1" xfId="0" applyNumberFormat="1" applyBorder="1" applyAlignment="1">
      <alignment horizontal="left" vertical="center"/>
    </xf>
    <xf numFmtId="49" fontId="0" fillId="0" borderId="5" xfId="0" applyNumberFormat="1" applyBorder="1" applyAlignment="1">
      <alignment horizontal="left" vertical="center"/>
    </xf>
    <xf numFmtId="0" fontId="4" fillId="0" borderId="9" xfId="0" applyFont="1" applyBorder="1" applyAlignment="1">
      <alignment vertical="center" wrapText="1"/>
    </xf>
    <xf numFmtId="49" fontId="0" fillId="0" borderId="5" xfId="0" applyNumberFormat="1" applyBorder="1" applyAlignment="1">
      <alignment horizontal="center" vertical="center" wrapText="1"/>
    </xf>
    <xf numFmtId="49" fontId="0" fillId="0" borderId="8" xfId="0" applyNumberFormat="1" applyBorder="1" applyAlignment="1">
      <alignment horizontal="center" vertical="center"/>
    </xf>
    <xf numFmtId="49" fontId="2" fillId="0" borderId="0" xfId="0" applyNumberFormat="1" applyFont="1" applyBorder="1" applyAlignment="1">
      <alignment vertical="center" wrapText="1"/>
    </xf>
    <xf numFmtId="0" fontId="6" fillId="0" borderId="0" xfId="1" applyFont="1" applyBorder="1" applyAlignment="1" applyProtection="1">
      <alignment vertical="center" wrapText="1"/>
    </xf>
    <xf numFmtId="0" fontId="1" fillId="0" borderId="0" xfId="1" applyFont="1" applyBorder="1" applyAlignment="1" applyProtection="1">
      <alignment vertical="center" wrapText="1"/>
    </xf>
    <xf numFmtId="0" fontId="4" fillId="0" borderId="0" xfId="0" applyFont="1" applyAlignment="1"/>
    <xf numFmtId="0" fontId="6" fillId="0" borderId="0" xfId="1" applyFont="1" applyFill="1" applyBorder="1" applyAlignment="1" applyProtection="1">
      <alignment horizontal="left"/>
    </xf>
    <xf numFmtId="0" fontId="6" fillId="0" borderId="0" xfId="0" applyFont="1" applyBorder="1"/>
    <xf numFmtId="0" fontId="6" fillId="0" borderId="0" xfId="1" applyFont="1" applyBorder="1" applyAlignment="1" applyProtection="1"/>
    <xf numFmtId="0" fontId="13" fillId="0" borderId="0" xfId="1" applyFont="1" applyBorder="1" applyAlignment="1" applyProtection="1"/>
    <xf numFmtId="0" fontId="13" fillId="0" borderId="0" xfId="1" applyFont="1" applyAlignment="1" applyProtection="1"/>
    <xf numFmtId="0" fontId="6" fillId="0" borderId="0" xfId="0" applyFont="1" applyAlignment="1">
      <alignment horizontal="center" vertical="center"/>
    </xf>
    <xf numFmtId="0" fontId="11" fillId="0" borderId="0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0" xfId="1" applyFont="1" applyBorder="1" applyAlignment="1" applyProtection="1">
      <alignment horizontal="center"/>
    </xf>
    <xf numFmtId="0" fontId="0" fillId="0" borderId="0" xfId="0" applyNumberFormat="1" applyBorder="1" applyAlignment="1">
      <alignment horizontal="center" vertical="center"/>
    </xf>
    <xf numFmtId="0" fontId="0" fillId="0" borderId="0" xfId="0" applyNumberFormat="1" applyBorder="1"/>
    <xf numFmtId="0" fontId="0" fillId="0" borderId="0" xfId="0" applyNumberFormat="1"/>
    <xf numFmtId="0" fontId="4" fillId="0" borderId="0" xfId="0" applyFont="1" applyBorder="1" applyAlignment="1">
      <alignment vertical="center"/>
    </xf>
    <xf numFmtId="0" fontId="11" fillId="0" borderId="0" xfId="1" applyFont="1" applyAlignment="1" applyProtection="1">
      <alignment vertical="center"/>
    </xf>
    <xf numFmtId="0" fontId="16" fillId="0" borderId="0" xfId="1" applyFont="1" applyAlignment="1" applyProtection="1">
      <alignment vertical="center"/>
    </xf>
    <xf numFmtId="0" fontId="16" fillId="0" borderId="0" xfId="1" applyFont="1" applyAlignment="1" applyProtection="1">
      <alignment horizontal="left" vertical="center"/>
    </xf>
    <xf numFmtId="0" fontId="18" fillId="0" borderId="0" xfId="0" applyNumberFormat="1" applyFont="1" applyAlignment="1">
      <alignment vertical="center" wrapText="1"/>
    </xf>
    <xf numFmtId="0" fontId="0" fillId="0" borderId="0" xfId="0" applyNumberFormat="1" applyAlignment="1">
      <alignment horizontal="center" vertical="center" wrapText="1"/>
    </xf>
    <xf numFmtId="0" fontId="15" fillId="0" borderId="0" xfId="1" applyNumberFormat="1" applyFont="1" applyFill="1" applyBorder="1" applyAlignment="1" applyProtection="1">
      <alignment vertical="center" wrapText="1"/>
    </xf>
    <xf numFmtId="0" fontId="1" fillId="0" borderId="0" xfId="1" applyNumberFormat="1" applyFont="1" applyAlignment="1" applyProtection="1">
      <alignment vertical="center" wrapText="1"/>
    </xf>
    <xf numFmtId="49" fontId="0" fillId="0" borderId="0" xfId="0" applyNumberFormat="1" applyBorder="1"/>
    <xf numFmtId="0" fontId="16" fillId="0" borderId="0" xfId="1" applyFont="1" applyBorder="1" applyAlignment="1" applyProtection="1">
      <alignment horizontal="left" vertical="center"/>
    </xf>
    <xf numFmtId="0" fontId="16" fillId="0" borderId="0" xfId="1" applyFont="1" applyBorder="1" applyAlignment="1" applyProtection="1">
      <alignment vertical="center"/>
    </xf>
    <xf numFmtId="0" fontId="4" fillId="0" borderId="0" xfId="1" applyNumberFormat="1" applyFont="1" applyAlignment="1" applyProtection="1">
      <alignment vertical="center" wrapText="1"/>
    </xf>
    <xf numFmtId="0" fontId="21" fillId="0" borderId="0" xfId="1" applyNumberFormat="1" applyFont="1" applyBorder="1" applyAlignment="1" applyProtection="1">
      <alignment vertical="center" wrapText="1"/>
    </xf>
    <xf numFmtId="49" fontId="6" fillId="0" borderId="10" xfId="0" applyNumberFormat="1" applyFont="1" applyBorder="1" applyAlignment="1">
      <alignment vertical="center"/>
    </xf>
    <xf numFmtId="49" fontId="3" fillId="0" borderId="3" xfId="0" applyNumberFormat="1" applyFont="1" applyBorder="1" applyAlignment="1">
      <alignment horizontal="center" vertical="center" wrapText="1"/>
    </xf>
    <xf numFmtId="49" fontId="0" fillId="0" borderId="11" xfId="0" applyNumberFormat="1" applyBorder="1" applyAlignment="1">
      <alignment horizontal="center" vertical="center"/>
    </xf>
    <xf numFmtId="0" fontId="10" fillId="0" borderId="0" xfId="0" applyFont="1" applyBorder="1"/>
    <xf numFmtId="0" fontId="10" fillId="0" borderId="0" xfId="0" applyFont="1"/>
    <xf numFmtId="0" fontId="6" fillId="0" borderId="0" xfId="0" applyFont="1" applyBorder="1" applyAlignment="1">
      <alignment horizontal="center" vertical="center"/>
    </xf>
    <xf numFmtId="0" fontId="0" fillId="0" borderId="0" xfId="0" applyNumberFormat="1" applyBorder="1" applyAlignment="1"/>
    <xf numFmtId="49" fontId="0" fillId="0" borderId="0" xfId="0" applyNumberFormat="1" applyBorder="1" applyAlignment="1"/>
    <xf numFmtId="0" fontId="20" fillId="0" borderId="0" xfId="1" applyFont="1" applyAlignment="1" applyProtection="1">
      <alignment vertical="center"/>
    </xf>
    <xf numFmtId="0" fontId="9" fillId="0" borderId="0" xfId="0" applyFont="1" applyBorder="1"/>
    <xf numFmtId="0" fontId="9" fillId="0" borderId="0" xfId="0" applyFont="1"/>
    <xf numFmtId="164" fontId="23" fillId="0" borderId="0" xfId="2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0" xfId="1" applyFont="1" applyFill="1" applyBorder="1" applyAlignment="1" applyProtection="1">
      <alignment horizontal="left" vertical="center" wrapText="1"/>
    </xf>
    <xf numFmtId="164" fontId="24" fillId="0" borderId="0" xfId="2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justify" wrapText="1"/>
    </xf>
    <xf numFmtId="164" fontId="23" fillId="0" borderId="8" xfId="2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8" xfId="1" applyFont="1" applyFill="1" applyBorder="1" applyAlignment="1" applyProtection="1">
      <alignment horizontal="left" vertical="center" wrapText="1"/>
    </xf>
    <xf numFmtId="0" fontId="0" fillId="0" borderId="1" xfId="0" applyFill="1" applyBorder="1"/>
    <xf numFmtId="0" fontId="3" fillId="0" borderId="1" xfId="0" applyFont="1" applyFill="1" applyBorder="1" applyAlignment="1">
      <alignment horizontal="center" vertical="center" wrapText="1"/>
    </xf>
    <xf numFmtId="0" fontId="6" fillId="0" borderId="0" xfId="0" applyFont="1" applyFill="1" applyBorder="1"/>
    <xf numFmtId="0" fontId="6" fillId="0" borderId="0" xfId="1" applyFont="1" applyFill="1" applyBorder="1" applyAlignment="1" applyProtection="1">
      <alignment horizontal="center"/>
    </xf>
    <xf numFmtId="0" fontId="13" fillId="0" borderId="0" xfId="1" applyFont="1" applyFill="1" applyBorder="1" applyAlignment="1" applyProtection="1"/>
    <xf numFmtId="0" fontId="0" fillId="0" borderId="0" xfId="0" applyFill="1" applyBorder="1"/>
    <xf numFmtId="0" fontId="6" fillId="0" borderId="0" xfId="1" applyFont="1" applyFill="1" applyBorder="1" applyAlignment="1" applyProtection="1"/>
    <xf numFmtId="0" fontId="0" fillId="0" borderId="0" xfId="0" applyFill="1" applyBorder="1" applyAlignment="1">
      <alignment horizontal="center"/>
    </xf>
    <xf numFmtId="0" fontId="8" fillId="0" borderId="0" xfId="0" applyFont="1" applyFill="1" applyBorder="1" applyAlignment="1">
      <alignment vertical="center" wrapText="1"/>
    </xf>
    <xf numFmtId="0" fontId="1" fillId="0" borderId="0" xfId="1" applyFont="1" applyFill="1" applyBorder="1" applyAlignment="1" applyProtection="1">
      <alignment vertical="center" wrapText="1"/>
    </xf>
    <xf numFmtId="0" fontId="8" fillId="0" borderId="0" xfId="1" applyFont="1" applyFill="1" applyBorder="1" applyAlignment="1" applyProtection="1">
      <alignment vertical="center" wrapText="1"/>
    </xf>
    <xf numFmtId="0" fontId="11" fillId="0" borderId="0" xfId="0" applyFont="1" applyFill="1" applyBorder="1" applyAlignment="1">
      <alignment vertical="center" wrapText="1"/>
    </xf>
    <xf numFmtId="49" fontId="8" fillId="0" borderId="0" xfId="0" applyNumberFormat="1" applyFont="1" applyFill="1" applyBorder="1" applyAlignment="1">
      <alignment vertical="center" wrapText="1"/>
    </xf>
    <xf numFmtId="0" fontId="28" fillId="0" borderId="0" xfId="0" applyFont="1"/>
    <xf numFmtId="0" fontId="27" fillId="0" borderId="0" xfId="0" applyFont="1"/>
    <xf numFmtId="0" fontId="0" fillId="0" borderId="0" xfId="0" applyAlignment="1">
      <alignment horizontal="right"/>
    </xf>
    <xf numFmtId="0" fontId="27" fillId="0" borderId="8" xfId="0" applyFont="1" applyBorder="1"/>
    <xf numFmtId="0" fontId="27" fillId="0" borderId="0" xfId="0" applyFont="1" applyBorder="1"/>
    <xf numFmtId="0" fontId="27" fillId="0" borderId="1" xfId="0" applyFont="1" applyBorder="1"/>
    <xf numFmtId="49" fontId="2" fillId="0" borderId="2" xfId="0" applyNumberFormat="1" applyFont="1" applyBorder="1" applyAlignment="1">
      <alignment horizontal="center" vertical="center" wrapText="1"/>
    </xf>
    <xf numFmtId="49" fontId="0" fillId="0" borderId="0" xfId="0" applyNumberFormat="1" applyAlignment="1">
      <alignment horizontal="right"/>
    </xf>
    <xf numFmtId="49" fontId="6" fillId="0" borderId="0" xfId="0" applyNumberFormat="1" applyFont="1" applyBorder="1" applyAlignment="1">
      <alignment horizontal="left" vertical="center"/>
    </xf>
    <xf numFmtId="0" fontId="10" fillId="0" borderId="0" xfId="0" applyFont="1" applyAlignment="1"/>
    <xf numFmtId="0" fontId="3" fillId="0" borderId="3" xfId="0" applyNumberFormat="1" applyFont="1" applyBorder="1" applyAlignment="1">
      <alignment horizontal="center" vertical="center" wrapText="1"/>
    </xf>
    <xf numFmtId="0" fontId="8" fillId="0" borderId="16" xfId="1" applyFont="1" applyFill="1" applyBorder="1" applyAlignment="1" applyProtection="1">
      <alignment horizontal="left" vertical="center" wrapText="1"/>
    </xf>
    <xf numFmtId="0" fontId="11" fillId="0" borderId="16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164" fontId="23" fillId="3" borderId="16" xfId="2" applyFont="1" applyFill="1" applyBorder="1" applyAlignment="1">
      <alignment horizontal="center" vertical="center" wrapText="1"/>
    </xf>
    <xf numFmtId="49" fontId="1" fillId="0" borderId="16" xfId="1" applyNumberFormat="1" applyFont="1" applyBorder="1" applyAlignment="1" applyProtection="1">
      <alignment horizontal="center" vertical="center" wrapText="1"/>
    </xf>
    <xf numFmtId="0" fontId="6" fillId="0" borderId="12" xfId="1" applyFont="1" applyBorder="1" applyAlignment="1" applyProtection="1">
      <alignment horizontal="center" vertical="center" wrapText="1"/>
    </xf>
    <xf numFmtId="0" fontId="6" fillId="0" borderId="13" xfId="0" applyFont="1" applyBorder="1"/>
    <xf numFmtId="0" fontId="4" fillId="0" borderId="1" xfId="1" applyFont="1" applyBorder="1" applyAlignment="1" applyProtection="1">
      <alignment horizontal="center" vertical="center" wrapText="1"/>
    </xf>
    <xf numFmtId="164" fontId="24" fillId="0" borderId="16" xfId="2" applyFont="1" applyBorder="1" applyAlignment="1">
      <alignment horizontal="center" vertical="center" wrapText="1"/>
    </xf>
    <xf numFmtId="0" fontId="25" fillId="0" borderId="17" xfId="0" applyFont="1" applyBorder="1" applyAlignment="1">
      <alignment horizontal="left" vertical="justify" wrapText="1"/>
    </xf>
    <xf numFmtId="0" fontId="2" fillId="0" borderId="18" xfId="0" applyFont="1" applyBorder="1" applyAlignment="1">
      <alignment horizontal="left" vertical="justify" wrapText="1"/>
    </xf>
    <xf numFmtId="0" fontId="2" fillId="0" borderId="19" xfId="0" applyFont="1" applyBorder="1" applyAlignment="1">
      <alignment horizontal="left" vertical="justify" wrapText="1"/>
    </xf>
    <xf numFmtId="49" fontId="8" fillId="0" borderId="16" xfId="0" applyNumberFormat="1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164" fontId="23" fillId="2" borderId="12" xfId="2" applyFont="1" applyFill="1" applyBorder="1" applyAlignment="1">
      <alignment horizontal="center" vertical="center" wrapText="1"/>
    </xf>
    <xf numFmtId="164" fontId="23" fillId="2" borderId="15" xfId="2" applyFont="1" applyFill="1" applyBorder="1" applyAlignment="1">
      <alignment horizontal="center" vertical="center" wrapText="1"/>
    </xf>
    <xf numFmtId="0" fontId="8" fillId="0" borderId="17" xfId="1" applyFont="1" applyFill="1" applyBorder="1" applyAlignment="1" applyProtection="1">
      <alignment horizontal="left" vertical="center" wrapText="1"/>
    </xf>
    <xf numFmtId="0" fontId="1" fillId="0" borderId="16" xfId="1" applyFont="1" applyBorder="1" applyAlignment="1" applyProtection="1">
      <alignment horizontal="center" vertical="center" wrapText="1"/>
    </xf>
    <xf numFmtId="0" fontId="6" fillId="0" borderId="9" xfId="0" applyNumberFormat="1" applyFont="1" applyBorder="1" applyAlignment="1">
      <alignment horizontal="left" vertical="center"/>
    </xf>
    <xf numFmtId="0" fontId="11" fillId="0" borderId="17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19" fillId="0" borderId="21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0" xfId="1" applyNumberFormat="1" applyFont="1" applyAlignment="1" applyProtection="1">
      <alignment horizontal="center" vertical="center" wrapText="1"/>
    </xf>
    <xf numFmtId="0" fontId="4" fillId="0" borderId="9" xfId="1" applyFont="1" applyBorder="1" applyAlignment="1" applyProtection="1">
      <alignment horizontal="center" vertical="center"/>
    </xf>
    <xf numFmtId="0" fontId="4" fillId="0" borderId="0" xfId="1" applyNumberFormat="1" applyFont="1" applyAlignment="1" applyProtection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19" fillId="0" borderId="16" xfId="0" applyFont="1" applyBorder="1" applyAlignment="1">
      <alignment horizontal="center" vertical="center" wrapText="1"/>
    </xf>
    <xf numFmtId="0" fontId="3" fillId="4" borderId="16" xfId="0" applyFont="1" applyFill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49" fontId="10" fillId="0" borderId="0" xfId="0" applyNumberFormat="1" applyFont="1" applyBorder="1" applyAlignment="1">
      <alignment horizontal="center" vertical="center"/>
    </xf>
    <xf numFmtId="0" fontId="8" fillId="0" borderId="25" xfId="1" applyFont="1" applyBorder="1" applyAlignment="1" applyProtection="1">
      <alignment horizontal="left" vertical="center" wrapText="1"/>
    </xf>
    <xf numFmtId="0" fontId="8" fillId="0" borderId="13" xfId="0" applyFont="1" applyBorder="1" applyAlignment="1">
      <alignment horizontal="left" vertical="center" wrapText="1"/>
    </xf>
    <xf numFmtId="0" fontId="8" fillId="0" borderId="25" xfId="1" applyFont="1" applyBorder="1" applyAlignment="1" applyProtection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32" fillId="0" borderId="25" xfId="1" applyFont="1" applyBorder="1" applyAlignment="1" applyProtection="1">
      <alignment horizontal="left" vertical="center" wrapText="1"/>
    </xf>
    <xf numFmtId="0" fontId="32" fillId="0" borderId="13" xfId="0" applyFont="1" applyBorder="1" applyAlignment="1">
      <alignment horizontal="left" vertical="center" wrapText="1"/>
    </xf>
    <xf numFmtId="0" fontId="32" fillId="0" borderId="25" xfId="1" applyFont="1" applyBorder="1" applyAlignment="1" applyProtection="1">
      <alignment horizontal="center" vertical="center" wrapText="1"/>
    </xf>
    <xf numFmtId="0" fontId="32" fillId="0" borderId="13" xfId="0" applyFont="1" applyBorder="1" applyAlignment="1">
      <alignment horizontal="center" vertical="center" wrapText="1"/>
    </xf>
    <xf numFmtId="0" fontId="8" fillId="0" borderId="12" xfId="1" applyFont="1" applyBorder="1" applyAlignment="1" applyProtection="1">
      <alignment horizontal="center" vertical="center" wrapText="1"/>
    </xf>
    <xf numFmtId="0" fontId="6" fillId="0" borderId="0" xfId="0" applyFont="1" applyAlignment="1">
      <alignment horizontal="center"/>
    </xf>
    <xf numFmtId="0" fontId="4" fillId="0" borderId="23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8" fillId="0" borderId="12" xfId="1" applyFont="1" applyBorder="1" applyAlignment="1" applyProtection="1">
      <alignment horizontal="left" vertical="center" wrapText="1"/>
    </xf>
    <xf numFmtId="0" fontId="8" fillId="0" borderId="20" xfId="0" applyFont="1" applyBorder="1" applyAlignment="1">
      <alignment horizontal="left" vertical="center" wrapText="1"/>
    </xf>
    <xf numFmtId="0" fontId="8" fillId="0" borderId="3" xfId="1" applyFont="1" applyBorder="1" applyAlignment="1" applyProtection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/>
    </xf>
    <xf numFmtId="0" fontId="4" fillId="0" borderId="0" xfId="0" applyFont="1" applyBorder="1" applyAlignment="1">
      <alignment horizontal="left" vertical="center" wrapText="1"/>
    </xf>
    <xf numFmtId="0" fontId="6" fillId="0" borderId="0" xfId="1" applyFont="1" applyBorder="1" applyAlignment="1" applyProtection="1">
      <alignment horizontal="center" vertical="center" wrapText="1"/>
    </xf>
    <xf numFmtId="0" fontId="1" fillId="0" borderId="0" xfId="1" applyFont="1" applyBorder="1" applyAlignment="1" applyProtection="1">
      <alignment horizontal="center" vertical="center" wrapText="1"/>
    </xf>
    <xf numFmtId="0" fontId="1" fillId="0" borderId="0" xfId="1" applyFont="1" applyAlignment="1" applyProtection="1">
      <alignment horizontal="center"/>
    </xf>
    <xf numFmtId="0" fontId="22" fillId="0" borderId="0" xfId="0" applyFont="1" applyAlignment="1">
      <alignment horizontal="center"/>
    </xf>
    <xf numFmtId="0" fontId="27" fillId="0" borderId="31" xfId="0" applyFont="1" applyBorder="1" applyAlignment="1">
      <alignment horizontal="center" vertical="center" wrapText="1"/>
    </xf>
    <xf numFmtId="0" fontId="27" fillId="0" borderId="27" xfId="0" applyFont="1" applyBorder="1" applyAlignment="1">
      <alignment horizontal="center" vertical="center" wrapText="1"/>
    </xf>
    <xf numFmtId="0" fontId="27" fillId="0" borderId="30" xfId="0" applyFont="1" applyBorder="1" applyAlignment="1">
      <alignment horizontal="center" vertical="center" wrapText="1"/>
    </xf>
    <xf numFmtId="0" fontId="27" fillId="0" borderId="33" xfId="0" applyFont="1" applyBorder="1" applyAlignment="1">
      <alignment horizontal="center" vertical="center" wrapText="1"/>
    </xf>
    <xf numFmtId="0" fontId="27" fillId="0" borderId="9" xfId="0" applyFont="1" applyBorder="1" applyAlignment="1">
      <alignment horizontal="center" vertical="center" wrapText="1"/>
    </xf>
    <xf numFmtId="0" fontId="27" fillId="0" borderId="29" xfId="0" applyFont="1" applyBorder="1" applyAlignment="1">
      <alignment horizontal="center" vertical="center" wrapText="1"/>
    </xf>
    <xf numFmtId="0" fontId="30" fillId="5" borderId="31" xfId="0" applyFont="1" applyFill="1" applyBorder="1" applyAlignment="1">
      <alignment horizontal="center" vertical="center"/>
    </xf>
    <xf numFmtId="0" fontId="30" fillId="5" borderId="32" xfId="0" applyFont="1" applyFill="1" applyBorder="1" applyAlignment="1">
      <alignment horizontal="center" vertical="center"/>
    </xf>
    <xf numFmtId="0" fontId="30" fillId="5" borderId="33" xfId="0" applyFont="1" applyFill="1" applyBorder="1" applyAlignment="1">
      <alignment horizontal="center" vertical="center"/>
    </xf>
    <xf numFmtId="0" fontId="31" fillId="0" borderId="27" xfId="0" applyFont="1" applyBorder="1" applyAlignment="1">
      <alignment horizontal="left" vertical="center" wrapText="1"/>
    </xf>
    <xf numFmtId="0" fontId="31" fillId="0" borderId="0" xfId="0" applyFont="1" applyBorder="1" applyAlignment="1">
      <alignment horizontal="left" vertical="center" wrapText="1"/>
    </xf>
    <xf numFmtId="0" fontId="27" fillId="0" borderId="28" xfId="0" applyFont="1" applyBorder="1" applyAlignment="1">
      <alignment horizontal="center" vertical="center" wrapText="1"/>
    </xf>
    <xf numFmtId="0" fontId="27" fillId="0" borderId="0" xfId="0" applyFont="1" applyBorder="1" applyAlignment="1">
      <alignment horizontal="center" vertical="center" wrapText="1"/>
    </xf>
    <xf numFmtId="0" fontId="26" fillId="6" borderId="34" xfId="1" applyFont="1" applyFill="1" applyBorder="1" applyAlignment="1" applyProtection="1">
      <alignment horizontal="center" vertical="center" wrapText="1"/>
    </xf>
    <xf numFmtId="0" fontId="26" fillId="6" borderId="35" xfId="1" applyFont="1" applyFill="1" applyBorder="1" applyAlignment="1" applyProtection="1">
      <alignment horizontal="center" vertical="center" wrapText="1"/>
    </xf>
    <xf numFmtId="0" fontId="26" fillId="6" borderId="36" xfId="1" applyFont="1" applyFill="1" applyBorder="1" applyAlignment="1" applyProtection="1">
      <alignment horizontal="center" vertical="center" wrapText="1"/>
    </xf>
    <xf numFmtId="0" fontId="1" fillId="0" borderId="27" xfId="1" applyFont="1" applyBorder="1" applyAlignment="1" applyProtection="1">
      <alignment horizontal="center" vertical="center" wrapText="1"/>
    </xf>
    <xf numFmtId="0" fontId="27" fillId="0" borderId="0" xfId="0" applyFont="1" applyAlignment="1">
      <alignment horizontal="center" vertical="center"/>
    </xf>
    <xf numFmtId="0" fontId="29" fillId="3" borderId="0" xfId="1" applyFont="1" applyFill="1" applyBorder="1" applyAlignment="1" applyProtection="1">
      <alignment horizontal="center" vertical="center"/>
    </xf>
    <xf numFmtId="0" fontId="30" fillId="2" borderId="31" xfId="0" applyFont="1" applyFill="1" applyBorder="1" applyAlignment="1">
      <alignment horizontal="center" vertical="center"/>
    </xf>
    <xf numFmtId="0" fontId="30" fillId="2" borderId="32" xfId="0" applyFont="1" applyFill="1" applyBorder="1" applyAlignment="1">
      <alignment horizontal="center" vertical="center"/>
    </xf>
    <xf numFmtId="0" fontId="30" fillId="2" borderId="33" xfId="0" applyFont="1" applyFill="1" applyBorder="1" applyAlignment="1">
      <alignment horizontal="center" vertical="center"/>
    </xf>
    <xf numFmtId="0" fontId="30" fillId="3" borderId="31" xfId="0" applyFont="1" applyFill="1" applyBorder="1" applyAlignment="1">
      <alignment horizontal="center" vertical="center"/>
    </xf>
    <xf numFmtId="0" fontId="30" fillId="3" borderId="32" xfId="0" applyFont="1" applyFill="1" applyBorder="1" applyAlignment="1">
      <alignment horizontal="center" vertical="center"/>
    </xf>
    <xf numFmtId="0" fontId="30" fillId="3" borderId="33" xfId="0" applyFont="1" applyFill="1" applyBorder="1" applyAlignment="1">
      <alignment horizontal="center" vertical="center"/>
    </xf>
    <xf numFmtId="0" fontId="0" fillId="0" borderId="0" xfId="0" applyNumberFormat="1" applyBorder="1" applyAlignment="1">
      <alignment horizontal="center"/>
    </xf>
    <xf numFmtId="49" fontId="0" fillId="0" borderId="0" xfId="0" applyNumberFormat="1" applyBorder="1" applyAlignment="1">
      <alignment horizontal="center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17" fillId="0" borderId="20" xfId="1" applyFont="1" applyBorder="1" applyAlignment="1" applyProtection="1">
      <alignment horizontal="center" vertical="center" wrapText="1"/>
    </xf>
    <xf numFmtId="0" fontId="33" fillId="0" borderId="25" xfId="1" applyFont="1" applyBorder="1" applyAlignment="1" applyProtection="1">
      <alignment horizontal="left" vertical="center" wrapText="1"/>
    </xf>
    <xf numFmtId="0" fontId="33" fillId="0" borderId="13" xfId="0" applyFont="1" applyBorder="1" applyAlignment="1">
      <alignment horizontal="left" vertical="center" wrapText="1"/>
    </xf>
    <xf numFmtId="0" fontId="11" fillId="0" borderId="12" xfId="1" applyFont="1" applyBorder="1" applyAlignment="1" applyProtection="1">
      <alignment horizontal="left" vertical="center" wrapText="1"/>
    </xf>
    <xf numFmtId="0" fontId="11" fillId="0" borderId="20" xfId="0" applyFont="1" applyBorder="1" applyAlignment="1">
      <alignment horizontal="left" vertical="center" wrapText="1"/>
    </xf>
    <xf numFmtId="0" fontId="8" fillId="0" borderId="20" xfId="1" applyFont="1" applyBorder="1" applyAlignment="1" applyProtection="1">
      <alignment horizontal="center" vertical="center" wrapText="1"/>
    </xf>
    <xf numFmtId="0" fontId="6" fillId="7" borderId="34" xfId="1" applyFont="1" applyFill="1" applyBorder="1" applyAlignment="1" applyProtection="1">
      <alignment horizontal="center" vertical="center"/>
    </xf>
    <xf numFmtId="0" fontId="6" fillId="7" borderId="35" xfId="1" applyFont="1" applyFill="1" applyBorder="1" applyAlignment="1" applyProtection="1">
      <alignment horizontal="center" vertical="center"/>
    </xf>
    <xf numFmtId="0" fontId="6" fillId="7" borderId="36" xfId="1" applyFont="1" applyFill="1" applyBorder="1" applyAlignment="1" applyProtection="1">
      <alignment horizontal="center" vertical="center"/>
    </xf>
    <xf numFmtId="0" fontId="3" fillId="0" borderId="26" xfId="0" applyFont="1" applyBorder="1" applyAlignment="1">
      <alignment horizontal="center" vertical="center" wrapText="1"/>
    </xf>
    <xf numFmtId="0" fontId="17" fillId="0" borderId="20" xfId="0" applyFont="1" applyBorder="1" applyAlignment="1">
      <alignment horizontal="center" vertical="center" wrapText="1"/>
    </xf>
    <xf numFmtId="0" fontId="8" fillId="0" borderId="37" xfId="1" applyFont="1" applyBorder="1" applyAlignment="1" applyProtection="1">
      <alignment horizontal="left" vertical="center" wrapText="1"/>
    </xf>
    <xf numFmtId="0" fontId="8" fillId="0" borderId="37" xfId="0" applyFont="1" applyBorder="1" applyAlignment="1">
      <alignment horizontal="left" vertical="center" wrapText="1"/>
    </xf>
    <xf numFmtId="49" fontId="17" fillId="0" borderId="12" xfId="1" applyNumberFormat="1" applyFont="1" applyBorder="1" applyAlignment="1" applyProtection="1">
      <alignment horizontal="center" vertical="center" wrapText="1"/>
    </xf>
    <xf numFmtId="0" fontId="4" fillId="0" borderId="0" xfId="0" applyNumberFormat="1" applyFont="1" applyBorder="1" applyAlignment="1">
      <alignment horizontal="center" vertical="center" wrapText="1"/>
    </xf>
    <xf numFmtId="0" fontId="3" fillId="0" borderId="0" xfId="1" applyNumberFormat="1" applyFont="1" applyFill="1" applyBorder="1" applyAlignment="1" applyProtection="1">
      <alignment horizontal="center" vertical="center" wrapText="1"/>
    </xf>
    <xf numFmtId="0" fontId="2" fillId="0" borderId="9" xfId="1" applyNumberFormat="1" applyFont="1" applyBorder="1" applyAlignment="1" applyProtection="1">
      <alignment horizontal="center" vertical="center" wrapText="1"/>
    </xf>
    <xf numFmtId="49" fontId="3" fillId="0" borderId="23" xfId="0" applyNumberFormat="1" applyFont="1" applyBorder="1" applyAlignment="1">
      <alignment horizontal="center" vertical="center" wrapText="1"/>
    </xf>
    <xf numFmtId="0" fontId="8" fillId="0" borderId="39" xfId="1" applyFont="1" applyBorder="1" applyAlignment="1" applyProtection="1">
      <alignment horizontal="left" vertical="center" wrapText="1"/>
    </xf>
    <xf numFmtId="0" fontId="8" fillId="0" borderId="40" xfId="1" applyFont="1" applyBorder="1" applyAlignment="1" applyProtection="1">
      <alignment horizontal="left" vertical="center" wrapText="1"/>
    </xf>
    <xf numFmtId="0" fontId="11" fillId="0" borderId="25" xfId="1" applyFont="1" applyBorder="1" applyAlignment="1" applyProtection="1">
      <alignment horizontal="left" vertical="center" wrapText="1"/>
    </xf>
    <xf numFmtId="0" fontId="11" fillId="0" borderId="13" xfId="0" applyFont="1" applyBorder="1" applyAlignment="1">
      <alignment horizontal="left" vertical="center" wrapText="1"/>
    </xf>
    <xf numFmtId="0" fontId="8" fillId="0" borderId="38" xfId="1" applyFont="1" applyBorder="1" applyAlignment="1" applyProtection="1">
      <alignment horizontal="left" vertical="center" wrapText="1"/>
    </xf>
    <xf numFmtId="0" fontId="34" fillId="0" borderId="23" xfId="0" applyFont="1" applyBorder="1" applyAlignment="1">
      <alignment horizontal="center" vertical="center" wrapText="1"/>
    </xf>
    <xf numFmtId="0" fontId="32" fillId="0" borderId="20" xfId="1" applyFont="1" applyBorder="1" applyAlignment="1" applyProtection="1">
      <alignment horizontal="center" vertical="center" wrapText="1"/>
    </xf>
    <xf numFmtId="0" fontId="32" fillId="0" borderId="37" xfId="1" applyFont="1" applyBorder="1" applyAlignment="1" applyProtection="1">
      <alignment horizontal="left" vertical="center" wrapText="1"/>
    </xf>
    <xf numFmtId="0" fontId="32" fillId="0" borderId="20" xfId="0" applyFont="1" applyBorder="1" applyAlignment="1">
      <alignment horizontal="center" vertical="center" wrapText="1"/>
    </xf>
    <xf numFmtId="0" fontId="32" fillId="0" borderId="37" xfId="0" applyFont="1" applyBorder="1" applyAlignment="1">
      <alignment horizontal="left" vertical="center" wrapText="1"/>
    </xf>
    <xf numFmtId="0" fontId="34" fillId="0" borderId="24" xfId="0" applyFont="1" applyBorder="1" applyAlignment="1">
      <alignment horizontal="center" vertical="center" wrapText="1"/>
    </xf>
    <xf numFmtId="0" fontId="32" fillId="0" borderId="41" xfId="0" applyFont="1" applyBorder="1" applyAlignment="1">
      <alignment horizontal="left" vertical="center" wrapText="1"/>
    </xf>
  </cellXfs>
  <cellStyles count="3">
    <cellStyle name="Гиперссылка" xfId="1" builtinId="8"/>
    <cellStyle name="Денежный" xfId="2" builtinId="4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419100</xdr:colOff>
      <xdr:row>22</xdr:row>
      <xdr:rowOff>0</xdr:rowOff>
    </xdr:from>
    <xdr:to>
      <xdr:col>1</xdr:col>
      <xdr:colOff>419100</xdr:colOff>
      <xdr:row>22</xdr:row>
      <xdr:rowOff>0</xdr:rowOff>
    </xdr:to>
    <xdr:sp macro="" textlink="">
      <xdr:nvSpPr>
        <xdr:cNvPr id="1201" name="Line 7"/>
        <xdr:cNvSpPr>
          <a:spLocks noChangeShapeType="1"/>
        </xdr:cNvSpPr>
      </xdr:nvSpPr>
      <xdr:spPr bwMode="auto">
        <a:xfrm>
          <a:off x="876300" y="433387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19</xdr:col>
      <xdr:colOff>314325</xdr:colOff>
      <xdr:row>19</xdr:row>
      <xdr:rowOff>0</xdr:rowOff>
    </xdr:from>
    <xdr:to>
      <xdr:col>19</xdr:col>
      <xdr:colOff>314325</xdr:colOff>
      <xdr:row>19</xdr:row>
      <xdr:rowOff>0</xdr:rowOff>
    </xdr:to>
    <xdr:sp macro="" textlink="">
      <xdr:nvSpPr>
        <xdr:cNvPr id="1202" name="Line 26"/>
        <xdr:cNvSpPr>
          <a:spLocks noChangeShapeType="1"/>
        </xdr:cNvSpPr>
      </xdr:nvSpPr>
      <xdr:spPr bwMode="auto">
        <a:xfrm>
          <a:off x="9420225" y="3857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19</xdr:col>
      <xdr:colOff>323850</xdr:colOff>
      <xdr:row>19</xdr:row>
      <xdr:rowOff>0</xdr:rowOff>
    </xdr:from>
    <xdr:to>
      <xdr:col>19</xdr:col>
      <xdr:colOff>323850</xdr:colOff>
      <xdr:row>19</xdr:row>
      <xdr:rowOff>0</xdr:rowOff>
    </xdr:to>
    <xdr:sp macro="" textlink="">
      <xdr:nvSpPr>
        <xdr:cNvPr id="1203" name="Line 27"/>
        <xdr:cNvSpPr>
          <a:spLocks noChangeShapeType="1"/>
        </xdr:cNvSpPr>
      </xdr:nvSpPr>
      <xdr:spPr bwMode="auto">
        <a:xfrm>
          <a:off x="9429750" y="3857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18</xdr:col>
      <xdr:colOff>438150</xdr:colOff>
      <xdr:row>19</xdr:row>
      <xdr:rowOff>0</xdr:rowOff>
    </xdr:from>
    <xdr:to>
      <xdr:col>18</xdr:col>
      <xdr:colOff>438150</xdr:colOff>
      <xdr:row>19</xdr:row>
      <xdr:rowOff>0</xdr:rowOff>
    </xdr:to>
    <xdr:sp macro="" textlink="">
      <xdr:nvSpPr>
        <xdr:cNvPr id="1204" name="Line 30"/>
        <xdr:cNvSpPr>
          <a:spLocks noChangeShapeType="1"/>
        </xdr:cNvSpPr>
      </xdr:nvSpPr>
      <xdr:spPr bwMode="auto">
        <a:xfrm>
          <a:off x="9029700" y="3857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18</xdr:col>
      <xdr:colOff>409575</xdr:colOff>
      <xdr:row>19</xdr:row>
      <xdr:rowOff>0</xdr:rowOff>
    </xdr:from>
    <xdr:to>
      <xdr:col>18</xdr:col>
      <xdr:colOff>409575</xdr:colOff>
      <xdr:row>19</xdr:row>
      <xdr:rowOff>0</xdr:rowOff>
    </xdr:to>
    <xdr:sp macro="" textlink="">
      <xdr:nvSpPr>
        <xdr:cNvPr id="1205" name="Line 31"/>
        <xdr:cNvSpPr>
          <a:spLocks noChangeShapeType="1"/>
        </xdr:cNvSpPr>
      </xdr:nvSpPr>
      <xdr:spPr bwMode="auto">
        <a:xfrm>
          <a:off x="9001125" y="38576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 editAs="oneCell">
    <xdr:from>
      <xdr:col>0</xdr:col>
      <xdr:colOff>0</xdr:colOff>
      <xdr:row>0</xdr:row>
      <xdr:rowOff>219075</xdr:rowOff>
    </xdr:from>
    <xdr:to>
      <xdr:col>1</xdr:col>
      <xdr:colOff>400050</xdr:colOff>
      <xdr:row>2</xdr:row>
      <xdr:rowOff>95250</xdr:rowOff>
    </xdr:to>
    <xdr:pic>
      <xdr:nvPicPr>
        <xdr:cNvPr id="1206" name="Рисунок 6" descr="C:\Users\User\AppData\Local\Temp\Rar$DI00.684\FIAS копия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219075"/>
          <a:ext cx="857250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38100</xdr:colOff>
      <xdr:row>0</xdr:row>
      <xdr:rowOff>276225</xdr:rowOff>
    </xdr:from>
    <xdr:to>
      <xdr:col>12</xdr:col>
      <xdr:colOff>533400</xdr:colOff>
      <xdr:row>2</xdr:row>
      <xdr:rowOff>76200</xdr:rowOff>
    </xdr:to>
    <xdr:pic>
      <xdr:nvPicPr>
        <xdr:cNvPr id="1207" name="Рисунок 8" descr="C:\Users\User\AppData\Local\Temp\Rar$DI10.943\НУР ОТАН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924425" y="276225"/>
          <a:ext cx="752475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590550</xdr:colOff>
      <xdr:row>0</xdr:row>
      <xdr:rowOff>266700</xdr:rowOff>
    </xdr:from>
    <xdr:to>
      <xdr:col>13</xdr:col>
      <xdr:colOff>495300</xdr:colOff>
      <xdr:row>2</xdr:row>
      <xdr:rowOff>152400</xdr:rowOff>
    </xdr:to>
    <xdr:pic>
      <xdr:nvPicPr>
        <xdr:cNvPr id="1208" name="Рисунок 9" descr="C:\Users\User\AppData\Local\Temp\Rar$DI00.814\обл спорт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734050" y="266700"/>
          <a:ext cx="790575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457200</xdr:colOff>
      <xdr:row>0</xdr:row>
      <xdr:rowOff>190500</xdr:rowOff>
    </xdr:from>
    <xdr:to>
      <xdr:col>2</xdr:col>
      <xdr:colOff>304800</xdr:colOff>
      <xdr:row>2</xdr:row>
      <xdr:rowOff>123825</xdr:rowOff>
    </xdr:to>
    <xdr:pic>
      <xdr:nvPicPr>
        <xdr:cNvPr id="1209" name="Рисунок 10" descr="самбо ЭМБЛЕМА ФЕДЕРАЦИИ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 l="7384" t="16472" r="7202" b="16850"/>
        <a:stretch>
          <a:fillRect/>
        </a:stretch>
      </xdr:blipFill>
      <xdr:spPr bwMode="auto">
        <a:xfrm>
          <a:off x="914400" y="190500"/>
          <a:ext cx="857250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6;&#1077;&#1075;&#1080;&#1089;&#1090;&#1088;&#1072;&#1094;&#1080;&#1103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2;&#1045;&#1057;&#1054;&#1042;&#1067;&#1045;/MAN/&#1056;&#1077;&#1075;&#1080;&#1089;&#1090;&#1088;&#1072;&#1094;&#1080;&#1103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регистрация"/>
      <sheetName val="реквизиты"/>
    </sheetNames>
    <sheetDataSet>
      <sheetData sheetId="0"/>
      <sheetData sheetId="1">
        <row r="2">
          <cell r="A2" t="str">
            <v>of the World Cup Stage by Sambo among men and women and on combat sambo for the prize of The President of Kazakhstan N.A.Nazarbaev</v>
          </cell>
        </row>
        <row r="3">
          <cell r="A3" t="str">
            <v>January 26-29. 2013 , Uralsk, Kazakhstan</v>
          </cell>
        </row>
        <row r="8">
          <cell r="A8" t="str">
            <v>Chiaf referee</v>
          </cell>
          <cell r="G8" t="str">
            <v>I.Netov</v>
          </cell>
        </row>
        <row r="9">
          <cell r="G9" t="str">
            <v>/ BUL /</v>
          </cell>
        </row>
        <row r="10">
          <cell r="A10" t="str">
            <v>Chiaf  secretary</v>
          </cell>
          <cell r="G10" t="str">
            <v>N.Tumenov</v>
          </cell>
        </row>
        <row r="11">
          <cell r="G11" t="str">
            <v>/ KAZ /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регистрация"/>
      <sheetName val="реквизиты"/>
    </sheetNames>
    <sheetDataSet>
      <sheetData sheetId="0" refreshError="1"/>
      <sheetData sheetId="1" refreshError="1">
        <row r="22">
          <cell r="A22" t="str">
            <v>Chiaf  secretary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17"/>
  </sheetPr>
  <dimension ref="A1:J41"/>
  <sheetViews>
    <sheetView workbookViewId="0">
      <selection sqref="A1:J16"/>
    </sheetView>
  </sheetViews>
  <sheetFormatPr defaultRowHeight="12.75"/>
  <cols>
    <col min="1" max="1" width="7.42578125" customWidth="1"/>
    <col min="2" max="2" width="5.85546875" customWidth="1"/>
    <col min="3" max="3" width="23.140625" customWidth="1"/>
    <col min="5" max="5" width="15.140625" customWidth="1"/>
    <col min="6" max="6" width="29.42578125" customWidth="1"/>
    <col min="10" max="10" width="27.5703125" customWidth="1"/>
  </cols>
  <sheetData>
    <row r="1" spans="1:10" ht="36.75" customHeight="1" thickBot="1">
      <c r="A1" s="132" t="s">
        <v>9</v>
      </c>
      <c r="B1" s="132"/>
      <c r="C1" s="132"/>
      <c r="D1" s="53"/>
      <c r="F1" s="121" t="str">
        <f>HYPERLINK(пр.взв.!A4)</f>
        <v xml:space="preserve">Weight category 100 kg </v>
      </c>
      <c r="G1" s="121"/>
      <c r="H1" s="121"/>
    </row>
    <row r="2" spans="1:10" ht="18.75" customHeight="1">
      <c r="A2" s="119" t="s">
        <v>12</v>
      </c>
      <c r="B2" s="119" t="s">
        <v>2</v>
      </c>
      <c r="C2" s="119" t="s">
        <v>3</v>
      </c>
      <c r="D2" s="119" t="s">
        <v>4</v>
      </c>
      <c r="E2" s="119" t="s">
        <v>13</v>
      </c>
      <c r="F2" s="119" t="s">
        <v>14</v>
      </c>
      <c r="G2" s="119" t="s">
        <v>24</v>
      </c>
      <c r="H2" s="119" t="s">
        <v>16</v>
      </c>
      <c r="I2" s="119" t="s">
        <v>17</v>
      </c>
      <c r="J2" s="119" t="s">
        <v>18</v>
      </c>
    </row>
    <row r="3" spans="1:10" ht="12" customHeight="1" thickBot="1">
      <c r="A3" s="120" t="s">
        <v>12</v>
      </c>
      <c r="B3" s="120" t="s">
        <v>2</v>
      </c>
      <c r="C3" s="120" t="s">
        <v>3</v>
      </c>
      <c r="D3" s="120" t="s">
        <v>4</v>
      </c>
      <c r="E3" s="120" t="s">
        <v>13</v>
      </c>
      <c r="F3" s="120" t="s">
        <v>14</v>
      </c>
      <c r="G3" s="120" t="s">
        <v>15</v>
      </c>
      <c r="H3" s="120" t="s">
        <v>16</v>
      </c>
      <c r="I3" s="120" t="s">
        <v>17</v>
      </c>
      <c r="J3" s="120" t="s">
        <v>18</v>
      </c>
    </row>
    <row r="4" spans="1:10" ht="20.25" customHeight="1">
      <c r="A4" s="128" t="s">
        <v>10</v>
      </c>
      <c r="B4" s="131">
        <v>1</v>
      </c>
      <c r="C4" s="114" t="str">
        <f>VLOOKUP(B4,пр.взв.!B7:E38,2,FALSE)</f>
        <v>MAMBETKULOV Asan</v>
      </c>
      <c r="D4" s="114" t="str">
        <f>VLOOKUP(B4,пр.взв.!B7:E38,3,FALSE)</f>
        <v>1991ms</v>
      </c>
      <c r="E4" s="114" t="str">
        <f>VLOOKUP(B4,пр.взв.!B7:E38,4,FALSE)</f>
        <v>KAZ</v>
      </c>
      <c r="F4" s="115"/>
      <c r="G4" s="126"/>
      <c r="H4" s="127"/>
      <c r="I4" s="122"/>
      <c r="J4" s="123" t="s">
        <v>20</v>
      </c>
    </row>
    <row r="5" spans="1:10" ht="20.25" customHeight="1">
      <c r="A5" s="129"/>
      <c r="B5" s="134"/>
      <c r="C5" s="130"/>
      <c r="D5" s="130"/>
      <c r="E5" s="130"/>
      <c r="F5" s="133"/>
      <c r="G5" s="126"/>
      <c r="H5" s="127"/>
      <c r="I5" s="122"/>
      <c r="J5" s="124"/>
    </row>
    <row r="6" spans="1:10" ht="20.25" customHeight="1">
      <c r="A6" s="117" t="s">
        <v>11</v>
      </c>
      <c r="B6" s="131">
        <v>4</v>
      </c>
      <c r="C6" s="114" t="str">
        <f>VLOOKUP(B6,пр.взв.!B7:E38,2,FALSE)</f>
        <v>MINAKOV Dmitri</v>
      </c>
      <c r="D6" s="114" t="str">
        <f>VLOOKUP(B6,пр.взв.!B7:E38,3,FALSE)</f>
        <v>1987msic</v>
      </c>
      <c r="E6" s="114" t="str">
        <f>VLOOKUP(B6,пр.взв.!B7:E38,4,FALSE)</f>
        <v>RUS</v>
      </c>
      <c r="F6" s="115"/>
      <c r="G6" s="116"/>
      <c r="H6" s="127"/>
      <c r="I6" s="122"/>
      <c r="J6" s="124"/>
    </row>
    <row r="7" spans="1:10" ht="20.25" customHeight="1">
      <c r="A7" s="117"/>
      <c r="B7" s="116"/>
      <c r="C7" s="114"/>
      <c r="D7" s="114"/>
      <c r="E7" s="114"/>
      <c r="F7" s="115"/>
      <c r="G7" s="116"/>
      <c r="H7" s="127"/>
      <c r="I7" s="122"/>
      <c r="J7" s="125"/>
    </row>
    <row r="8" spans="1:10" ht="15.75">
      <c r="A8" s="82"/>
      <c r="B8" s="83"/>
      <c r="C8" s="84"/>
      <c r="D8" s="84"/>
      <c r="E8" s="84"/>
      <c r="F8" s="52"/>
      <c r="G8" s="83"/>
      <c r="H8" s="83"/>
      <c r="I8" s="85"/>
      <c r="J8" s="86"/>
    </row>
    <row r="9" spans="1:10" ht="12.75" customHeight="1">
      <c r="A9" s="87"/>
      <c r="B9" s="88"/>
      <c r="C9" s="89"/>
      <c r="D9" s="84"/>
      <c r="E9" s="84"/>
      <c r="F9" s="52"/>
      <c r="G9" s="83"/>
      <c r="H9" s="83"/>
      <c r="I9" s="85"/>
      <c r="J9" s="86"/>
    </row>
    <row r="10" spans="1:10" ht="21.75" customHeight="1" thickBot="1">
      <c r="A10" s="90"/>
      <c r="B10" s="90"/>
      <c r="C10" s="91" t="s">
        <v>19</v>
      </c>
      <c r="E10" s="51"/>
      <c r="F10" s="121" t="str">
        <f>HYPERLINK(пр.взв.!A4)</f>
        <v xml:space="preserve">Weight category 100 kg </v>
      </c>
      <c r="G10" s="121"/>
      <c r="H10" s="121"/>
    </row>
    <row r="11" spans="1:10" ht="12.75" customHeight="1">
      <c r="A11" s="119" t="s">
        <v>12</v>
      </c>
      <c r="B11" s="119" t="s">
        <v>2</v>
      </c>
      <c r="C11" s="119" t="s">
        <v>3</v>
      </c>
      <c r="D11" s="119" t="s">
        <v>4</v>
      </c>
      <c r="E11" s="119" t="s">
        <v>13</v>
      </c>
      <c r="F11" s="119" t="s">
        <v>14</v>
      </c>
      <c r="G11" s="119" t="s">
        <v>24</v>
      </c>
      <c r="H11" s="119" t="s">
        <v>16</v>
      </c>
      <c r="I11" s="119" t="s">
        <v>17</v>
      </c>
      <c r="J11" s="119" t="s">
        <v>18</v>
      </c>
    </row>
    <row r="12" spans="1:10" ht="13.5" thickBot="1">
      <c r="A12" s="120" t="s">
        <v>12</v>
      </c>
      <c r="B12" s="120" t="s">
        <v>2</v>
      </c>
      <c r="C12" s="120" t="s">
        <v>3</v>
      </c>
      <c r="D12" s="120" t="s">
        <v>4</v>
      </c>
      <c r="E12" s="120" t="s">
        <v>13</v>
      </c>
      <c r="F12" s="120" t="s">
        <v>14</v>
      </c>
      <c r="G12" s="120" t="s">
        <v>15</v>
      </c>
      <c r="H12" s="120" t="s">
        <v>16</v>
      </c>
      <c r="I12" s="120" t="s">
        <v>17</v>
      </c>
      <c r="J12" s="120" t="s">
        <v>18</v>
      </c>
    </row>
    <row r="13" spans="1:10" ht="20.25" customHeight="1">
      <c r="A13" s="128" t="s">
        <v>10</v>
      </c>
      <c r="B13" s="118">
        <f>пр.хода!I13</f>
        <v>11</v>
      </c>
      <c r="C13" s="114" t="str">
        <f>VLOOKUP(B13,пр.взв.!B7:E38,2,FALSE)</f>
        <v>KURGINYAN Eduard</v>
      </c>
      <c r="D13" s="114" t="str">
        <f>VLOOKUP(B13,пр.взв.!B7:E38,3,FALSE)</f>
        <v>1986zms</v>
      </c>
      <c r="E13" s="114" t="str">
        <f>VLOOKUP(B13,пр.взв.!B7:E38,4,FALSE)</f>
        <v>RUS</v>
      </c>
      <c r="F13" s="115"/>
      <c r="G13" s="126"/>
      <c r="H13" s="116"/>
      <c r="I13" s="122"/>
      <c r="J13" s="123" t="s">
        <v>20</v>
      </c>
    </row>
    <row r="14" spans="1:10" ht="20.25" customHeight="1">
      <c r="A14" s="129"/>
      <c r="B14" s="116"/>
      <c r="C14" s="130"/>
      <c r="D14" s="130"/>
      <c r="E14" s="130"/>
      <c r="F14" s="115"/>
      <c r="G14" s="126"/>
      <c r="H14" s="116"/>
      <c r="I14" s="122"/>
      <c r="J14" s="124"/>
    </row>
    <row r="15" spans="1:10" ht="20.25" customHeight="1">
      <c r="A15" s="117" t="s">
        <v>11</v>
      </c>
      <c r="B15" s="118">
        <f>пр.хода!I31</f>
        <v>2</v>
      </c>
      <c r="C15" s="114" t="str">
        <f>VLOOKUP(B15,пр.взв.!B7:E38,2,FALSE)</f>
        <v>KUZNITSOV Vasili</v>
      </c>
      <c r="D15" s="114">
        <f>VLOOKUP(B15,пр.взв.!B8:E38,3,FALSE)</f>
        <v>1988</v>
      </c>
      <c r="E15" s="114" t="str">
        <f>VLOOKUP(B15,пр.взв.!B7:E38,4,FALSE)</f>
        <v>BLR</v>
      </c>
      <c r="F15" s="115"/>
      <c r="G15" s="116"/>
      <c r="H15" s="116"/>
      <c r="I15" s="122"/>
      <c r="J15" s="124"/>
    </row>
    <row r="16" spans="1:10" ht="20.25" customHeight="1">
      <c r="A16" s="117"/>
      <c r="B16" s="116"/>
      <c r="C16" s="114"/>
      <c r="D16" s="114"/>
      <c r="E16" s="114"/>
      <c r="F16" s="115"/>
      <c r="G16" s="116"/>
      <c r="H16" s="116"/>
      <c r="I16" s="122"/>
      <c r="J16" s="125"/>
    </row>
    <row r="17" spans="1:10" ht="20.100000000000001" customHeight="1"/>
    <row r="18" spans="1:10" ht="20.100000000000001" customHeight="1"/>
    <row r="19" spans="1:10" ht="20.100000000000001" customHeight="1">
      <c r="A19" s="46" t="str">
        <f>HYPERLINK([1]реквизиты!$A$8)</f>
        <v>Chiaf referee</v>
      </c>
      <c r="B19" s="47"/>
      <c r="C19" s="47"/>
      <c r="D19" s="47"/>
      <c r="E19" s="3"/>
      <c r="F19" s="54" t="str">
        <f>HYPERLINK([1]реквизиты!$G$8)</f>
        <v>I.Netov</v>
      </c>
      <c r="G19" s="49" t="str">
        <f>HYPERLINK([1]реквизиты!$G$9)</f>
        <v>/ BUL /</v>
      </c>
    </row>
    <row r="20" spans="1:10" ht="20.100000000000001" customHeight="1">
      <c r="A20" s="47"/>
      <c r="B20" s="47"/>
      <c r="C20" s="47"/>
      <c r="D20" s="47"/>
      <c r="E20" s="3"/>
      <c r="F20" s="6"/>
      <c r="G20" s="3"/>
    </row>
    <row r="21" spans="1:10">
      <c r="A21" s="48" t="str">
        <f>HYPERLINK([1]реквизиты!$A$10)</f>
        <v>Chiaf  secretary</v>
      </c>
      <c r="C21" s="47"/>
      <c r="D21" s="47"/>
      <c r="E21" s="48"/>
      <c r="F21" s="54" t="str">
        <f>HYPERLINK([1]реквизиты!$G$10)</f>
        <v>N.Tumenov</v>
      </c>
      <c r="G21" s="50" t="str">
        <f>HYPERLINK([1]реквизиты!$G$11)</f>
        <v>/ KAZ /</v>
      </c>
    </row>
    <row r="22" spans="1:10">
      <c r="A22" s="98"/>
      <c r="B22" s="98"/>
      <c r="C22" s="98"/>
      <c r="D22" s="98"/>
      <c r="E22" s="98"/>
      <c r="F22" s="98"/>
      <c r="G22" s="98"/>
      <c r="H22" s="98"/>
      <c r="I22" s="95"/>
      <c r="J22" s="95"/>
    </row>
    <row r="23" spans="1:10">
      <c r="A23" s="98"/>
      <c r="B23" s="98"/>
      <c r="C23" s="98"/>
      <c r="D23" s="98"/>
      <c r="E23" s="98"/>
      <c r="F23" s="98"/>
      <c r="G23" s="98"/>
      <c r="H23" s="98"/>
      <c r="I23" s="95"/>
      <c r="J23" s="95"/>
    </row>
    <row r="24" spans="1:10">
      <c r="A24" s="98"/>
      <c r="B24" s="99"/>
      <c r="C24" s="100"/>
      <c r="D24" s="100"/>
      <c r="E24" s="100"/>
      <c r="F24" s="101"/>
      <c r="G24" s="102"/>
      <c r="H24" s="98"/>
      <c r="I24" s="95"/>
      <c r="J24" s="95"/>
    </row>
    <row r="25" spans="1:10">
      <c r="A25" s="98"/>
      <c r="B25" s="98"/>
      <c r="C25" s="100"/>
      <c r="D25" s="100"/>
      <c r="E25" s="100"/>
      <c r="F25" s="101"/>
      <c r="G25" s="102"/>
      <c r="H25" s="98"/>
      <c r="I25" s="95"/>
      <c r="J25" s="95"/>
    </row>
    <row r="26" spans="1:10">
      <c r="A26" s="98"/>
      <c r="B26" s="99"/>
      <c r="C26" s="100"/>
      <c r="D26" s="100"/>
      <c r="E26" s="100"/>
      <c r="F26" s="101"/>
      <c r="G26" s="98"/>
      <c r="H26" s="98"/>
      <c r="I26" s="95"/>
      <c r="J26" s="95"/>
    </row>
    <row r="27" spans="1:10">
      <c r="A27" s="98"/>
      <c r="B27" s="98"/>
      <c r="C27" s="100"/>
      <c r="D27" s="100"/>
      <c r="E27" s="100"/>
      <c r="F27" s="101"/>
      <c r="G27" s="98"/>
      <c r="H27" s="98"/>
      <c r="I27" s="95"/>
      <c r="J27" s="95"/>
    </row>
    <row r="28" spans="1:10" ht="36" customHeight="1">
      <c r="A28" s="92"/>
      <c r="B28" s="92"/>
      <c r="C28" s="95"/>
      <c r="D28" s="95"/>
      <c r="E28" s="95"/>
      <c r="F28" s="95"/>
      <c r="G28" s="95"/>
      <c r="H28" s="95"/>
      <c r="I28" s="95"/>
      <c r="J28" s="95"/>
    </row>
    <row r="29" spans="1:10" ht="20.100000000000001" customHeight="1">
      <c r="A29" s="95"/>
      <c r="B29" s="92"/>
      <c r="C29" s="95"/>
      <c r="D29" s="95"/>
      <c r="E29" s="95"/>
      <c r="F29" s="95"/>
      <c r="G29" s="95"/>
      <c r="H29" s="95"/>
      <c r="I29" s="95"/>
      <c r="J29" s="95"/>
    </row>
    <row r="30" spans="1:10" ht="20.100000000000001" customHeight="1">
      <c r="A30" s="95"/>
      <c r="B30" s="92"/>
      <c r="C30" s="95"/>
      <c r="D30" s="95"/>
      <c r="E30" s="95"/>
      <c r="F30" s="95"/>
      <c r="G30" s="95"/>
      <c r="H30" s="95"/>
      <c r="I30" s="95"/>
      <c r="J30" s="95"/>
    </row>
    <row r="31" spans="1:10" ht="20.100000000000001" customHeight="1">
      <c r="A31" s="95"/>
      <c r="B31" s="95"/>
      <c r="C31" s="95"/>
      <c r="D31" s="95"/>
      <c r="E31" s="95"/>
      <c r="F31" s="95"/>
      <c r="G31" s="95"/>
      <c r="H31" s="95"/>
      <c r="I31" s="95"/>
      <c r="J31" s="95"/>
    </row>
    <row r="32" spans="1:10">
      <c r="A32" s="95"/>
      <c r="B32" s="95"/>
      <c r="C32" s="95"/>
      <c r="D32" s="95"/>
      <c r="E32" s="95"/>
      <c r="F32" s="95"/>
      <c r="G32" s="95"/>
      <c r="H32" s="95"/>
      <c r="I32" s="95"/>
      <c r="J32" s="95"/>
    </row>
    <row r="33" spans="1:10">
      <c r="A33" s="95"/>
      <c r="B33" s="95"/>
      <c r="C33" s="95"/>
      <c r="D33" s="95"/>
      <c r="E33" s="95"/>
      <c r="F33" s="95"/>
      <c r="G33" s="95"/>
      <c r="H33" s="95"/>
      <c r="I33" s="95"/>
      <c r="J33" s="95"/>
    </row>
    <row r="34" spans="1:10">
      <c r="A34" s="46"/>
      <c r="B34" s="92"/>
      <c r="C34" s="92"/>
      <c r="D34" s="92"/>
      <c r="E34" s="95"/>
      <c r="F34" s="93"/>
      <c r="G34" s="94"/>
      <c r="H34" s="95"/>
      <c r="I34" s="95"/>
      <c r="J34" s="95"/>
    </row>
    <row r="35" spans="1:10">
      <c r="A35" s="92"/>
      <c r="B35" s="92"/>
      <c r="C35" s="92"/>
      <c r="D35" s="92"/>
      <c r="E35" s="95"/>
      <c r="F35" s="97"/>
      <c r="G35" s="95"/>
      <c r="H35" s="95"/>
      <c r="I35" s="95"/>
      <c r="J35" s="95"/>
    </row>
    <row r="36" spans="1:10">
      <c r="A36" s="96"/>
      <c r="B36" s="95"/>
      <c r="C36" s="92"/>
      <c r="D36" s="92"/>
      <c r="E36" s="96"/>
      <c r="F36" s="93"/>
      <c r="G36" s="94"/>
      <c r="H36" s="95"/>
      <c r="I36" s="95"/>
      <c r="J36" s="95"/>
    </row>
    <row r="37" spans="1:10">
      <c r="A37" s="95"/>
      <c r="B37" s="95"/>
      <c r="C37" s="95"/>
      <c r="D37" s="95"/>
      <c r="E37" s="95"/>
      <c r="F37" s="95"/>
      <c r="G37" s="95"/>
      <c r="H37" s="95"/>
      <c r="I37" s="95"/>
      <c r="J37" s="95"/>
    </row>
    <row r="38" spans="1:10">
      <c r="A38" s="95"/>
      <c r="B38" s="95"/>
      <c r="C38" s="95"/>
      <c r="D38" s="95"/>
      <c r="E38" s="95"/>
      <c r="F38" s="95"/>
      <c r="G38" s="95"/>
      <c r="H38" s="95"/>
      <c r="I38" s="95"/>
      <c r="J38" s="95"/>
    </row>
    <row r="39" spans="1:10">
      <c r="A39" s="95"/>
      <c r="B39" s="95"/>
      <c r="C39" s="95"/>
      <c r="D39" s="95"/>
      <c r="E39" s="95"/>
      <c r="F39" s="95"/>
      <c r="G39" s="95"/>
      <c r="H39" s="95"/>
      <c r="I39" s="95"/>
      <c r="J39" s="95"/>
    </row>
    <row r="40" spans="1:10">
      <c r="A40" s="95"/>
      <c r="B40" s="95"/>
      <c r="C40" s="95"/>
      <c r="D40" s="95"/>
      <c r="E40" s="95"/>
      <c r="F40" s="95"/>
      <c r="G40" s="95"/>
      <c r="H40" s="95"/>
      <c r="I40" s="95"/>
      <c r="J40" s="95"/>
    </row>
    <row r="41" spans="1:10">
      <c r="A41" s="95"/>
      <c r="B41" s="95"/>
      <c r="C41" s="95"/>
      <c r="D41" s="95"/>
      <c r="E41" s="95"/>
      <c r="F41" s="95"/>
      <c r="G41" s="95"/>
      <c r="H41" s="95"/>
      <c r="I41" s="95"/>
      <c r="J41" s="95"/>
    </row>
  </sheetData>
  <mergeCells count="61">
    <mergeCell ref="A1:C1"/>
    <mergeCell ref="E4:E5"/>
    <mergeCell ref="F4:F5"/>
    <mergeCell ref="G4:G5"/>
    <mergeCell ref="F1:H1"/>
    <mergeCell ref="H4:H5"/>
    <mergeCell ref="A4:A5"/>
    <mergeCell ref="B4:B5"/>
    <mergeCell ref="C4:C5"/>
    <mergeCell ref="D4:D5"/>
    <mergeCell ref="A2:A3"/>
    <mergeCell ref="B2:B3"/>
    <mergeCell ref="C2:C3"/>
    <mergeCell ref="D2:D3"/>
    <mergeCell ref="E2:E3"/>
    <mergeCell ref="A6:A7"/>
    <mergeCell ref="B6:B7"/>
    <mergeCell ref="C6:C7"/>
    <mergeCell ref="D6:D7"/>
    <mergeCell ref="E6:E7"/>
    <mergeCell ref="E13:E14"/>
    <mergeCell ref="F6:F7"/>
    <mergeCell ref="E11:E12"/>
    <mergeCell ref="F11:F12"/>
    <mergeCell ref="G11:G12"/>
    <mergeCell ref="A13:A14"/>
    <mergeCell ref="B13:B14"/>
    <mergeCell ref="C13:C14"/>
    <mergeCell ref="D13:D14"/>
    <mergeCell ref="A11:A12"/>
    <mergeCell ref="B11:B12"/>
    <mergeCell ref="C11:C12"/>
    <mergeCell ref="D11:D12"/>
    <mergeCell ref="J2:J3"/>
    <mergeCell ref="I4:I5"/>
    <mergeCell ref="J4:J7"/>
    <mergeCell ref="I6:I7"/>
    <mergeCell ref="F2:F3"/>
    <mergeCell ref="G2:G3"/>
    <mergeCell ref="H2:H3"/>
    <mergeCell ref="I2:I3"/>
    <mergeCell ref="G6:G7"/>
    <mergeCell ref="H6:H7"/>
    <mergeCell ref="J11:J12"/>
    <mergeCell ref="H15:H16"/>
    <mergeCell ref="F10:H10"/>
    <mergeCell ref="I11:I12"/>
    <mergeCell ref="I15:I16"/>
    <mergeCell ref="I13:I14"/>
    <mergeCell ref="J13:J16"/>
    <mergeCell ref="F13:F14"/>
    <mergeCell ref="G13:G14"/>
    <mergeCell ref="H13:H14"/>
    <mergeCell ref="H11:H12"/>
    <mergeCell ref="E15:E16"/>
    <mergeCell ref="F15:F16"/>
    <mergeCell ref="G15:G16"/>
    <mergeCell ref="A15:A16"/>
    <mergeCell ref="B15:B16"/>
    <mergeCell ref="C15:C16"/>
    <mergeCell ref="D15:D16"/>
  </mergeCells>
  <phoneticPr fontId="12" type="noConversion"/>
  <printOptions horizontalCentered="1"/>
  <pageMargins left="0.19685039370078741" right="0.19685039370078741" top="0.19685039370078741" bottom="0.19685039370078741" header="0.51181102362204722" footer="0.51181102362204722"/>
  <pageSetup paperSize="9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enableFormatConditionsCalculation="0">
    <tabColor indexed="12"/>
  </sheetPr>
  <dimension ref="A1:J81"/>
  <sheetViews>
    <sheetView topLeftCell="A4" workbookViewId="0">
      <selection activeCell="G23" sqref="G23"/>
    </sheetView>
  </sheetViews>
  <sheetFormatPr defaultRowHeight="12.75"/>
  <cols>
    <col min="1" max="1" width="7.140625" customWidth="1"/>
    <col min="2" max="2" width="5.42578125" customWidth="1"/>
    <col min="3" max="3" width="27.140625" customWidth="1"/>
    <col min="4" max="4" width="12.28515625" customWidth="1"/>
    <col min="5" max="5" width="22" customWidth="1"/>
  </cols>
  <sheetData>
    <row r="1" spans="1:10" ht="15.75" customHeight="1">
      <c r="A1" s="139"/>
      <c r="B1" s="139"/>
      <c r="C1" s="139"/>
      <c r="D1" s="139"/>
      <c r="E1" s="139"/>
      <c r="F1" s="1"/>
    </row>
    <row r="2" spans="1:10" ht="45" customHeight="1">
      <c r="A2" s="142" t="s">
        <v>8</v>
      </c>
      <c r="B2" s="142"/>
      <c r="C2" s="142"/>
      <c r="D2" s="142"/>
      <c r="E2" s="142"/>
      <c r="F2" s="69"/>
    </row>
    <row r="3" spans="1:10" ht="31.5" customHeight="1">
      <c r="A3" s="140" t="s">
        <v>28</v>
      </c>
      <c r="B3" s="140"/>
      <c r="C3" s="140"/>
      <c r="D3" s="140"/>
      <c r="E3" s="140"/>
      <c r="F3" s="70"/>
      <c r="G3" s="3"/>
      <c r="H3" s="3"/>
      <c r="I3" s="3"/>
      <c r="J3" s="3"/>
    </row>
    <row r="4" spans="1:10" ht="31.5" customHeight="1" thickBot="1">
      <c r="A4" s="141" t="s">
        <v>46</v>
      </c>
      <c r="B4" s="141"/>
      <c r="C4" s="141"/>
      <c r="D4" s="141"/>
      <c r="E4" s="141"/>
    </row>
    <row r="5" spans="1:10" ht="12.75" customHeight="1">
      <c r="A5" s="146" t="s">
        <v>7</v>
      </c>
      <c r="B5" s="149" t="s">
        <v>2</v>
      </c>
      <c r="C5" s="146" t="s">
        <v>3</v>
      </c>
      <c r="D5" s="146" t="s">
        <v>4</v>
      </c>
      <c r="E5" s="146" t="s">
        <v>5</v>
      </c>
    </row>
    <row r="6" spans="1:10" ht="13.15" customHeight="1" thickBot="1">
      <c r="A6" s="148" t="s">
        <v>7</v>
      </c>
      <c r="B6" s="150"/>
      <c r="C6" s="147" t="s">
        <v>3</v>
      </c>
      <c r="D6" s="147" t="s">
        <v>4</v>
      </c>
      <c r="E6" s="147" t="s">
        <v>5</v>
      </c>
    </row>
    <row r="7" spans="1:10" ht="15" customHeight="1">
      <c r="A7" s="143">
        <v>1</v>
      </c>
      <c r="B7" s="144">
        <v>5</v>
      </c>
      <c r="C7" s="137" t="s">
        <v>29</v>
      </c>
      <c r="D7" s="138" t="s">
        <v>30</v>
      </c>
      <c r="E7" s="138" t="s">
        <v>31</v>
      </c>
    </row>
    <row r="8" spans="1:10" ht="13.15" customHeight="1">
      <c r="A8" s="135"/>
      <c r="B8" s="144"/>
      <c r="C8" s="137"/>
      <c r="D8" s="138"/>
      <c r="E8" s="138"/>
    </row>
    <row r="9" spans="1:10" ht="15" customHeight="1">
      <c r="A9" s="135">
        <v>2</v>
      </c>
      <c r="B9" s="144">
        <v>10</v>
      </c>
      <c r="C9" s="137" t="s">
        <v>32</v>
      </c>
      <c r="D9" s="138" t="s">
        <v>33</v>
      </c>
      <c r="E9" s="138" t="s">
        <v>31</v>
      </c>
    </row>
    <row r="10" spans="1:10" ht="15" customHeight="1">
      <c r="A10" s="135"/>
      <c r="B10" s="144"/>
      <c r="C10" s="137"/>
      <c r="D10" s="138"/>
      <c r="E10" s="138"/>
    </row>
    <row r="11" spans="1:10" ht="15.75" customHeight="1">
      <c r="A11" s="135">
        <v>3</v>
      </c>
      <c r="B11" s="144">
        <v>2</v>
      </c>
      <c r="C11" s="145" t="s">
        <v>52</v>
      </c>
      <c r="D11" s="138">
        <v>1988</v>
      </c>
      <c r="E11" s="138" t="s">
        <v>51</v>
      </c>
    </row>
    <row r="12" spans="1:10" ht="13.15" customHeight="1" thickBot="1">
      <c r="A12" s="135"/>
      <c r="B12" s="144"/>
      <c r="C12" s="145"/>
      <c r="D12" s="138"/>
      <c r="E12" s="138"/>
    </row>
    <row r="13" spans="1:10" ht="15" customHeight="1">
      <c r="A13" s="143">
        <v>4</v>
      </c>
      <c r="B13" s="144">
        <v>7</v>
      </c>
      <c r="C13" s="137" t="s">
        <v>34</v>
      </c>
      <c r="D13" s="138" t="s">
        <v>35</v>
      </c>
      <c r="E13" s="138" t="s">
        <v>31</v>
      </c>
    </row>
    <row r="14" spans="1:10" ht="13.15" customHeight="1">
      <c r="A14" s="135"/>
      <c r="B14" s="144"/>
      <c r="C14" s="137"/>
      <c r="D14" s="138"/>
      <c r="E14" s="138"/>
    </row>
    <row r="15" spans="1:10" ht="15" customHeight="1">
      <c r="A15" s="135">
        <v>5</v>
      </c>
      <c r="B15" s="144">
        <v>4</v>
      </c>
      <c r="C15" s="137" t="s">
        <v>36</v>
      </c>
      <c r="D15" s="138" t="s">
        <v>37</v>
      </c>
      <c r="E15" s="138" t="s">
        <v>38</v>
      </c>
    </row>
    <row r="16" spans="1:10" ht="13.15" customHeight="1">
      <c r="A16" s="135"/>
      <c r="B16" s="144"/>
      <c r="C16" s="137"/>
      <c r="D16" s="138"/>
      <c r="E16" s="138"/>
    </row>
    <row r="17" spans="1:5" ht="15" customHeight="1">
      <c r="A17" s="135">
        <v>6</v>
      </c>
      <c r="B17" s="144">
        <v>12</v>
      </c>
      <c r="C17" s="137" t="s">
        <v>39</v>
      </c>
      <c r="D17" s="138" t="s">
        <v>40</v>
      </c>
      <c r="E17" s="138" t="s">
        <v>31</v>
      </c>
    </row>
    <row r="18" spans="1:5" ht="13.15" customHeight="1" thickBot="1">
      <c r="A18" s="135"/>
      <c r="B18" s="144"/>
      <c r="C18" s="137"/>
      <c r="D18" s="138"/>
      <c r="E18" s="138"/>
    </row>
    <row r="19" spans="1:5" ht="15" customHeight="1">
      <c r="A19" s="143">
        <v>7</v>
      </c>
      <c r="B19" s="144">
        <v>1</v>
      </c>
      <c r="C19" s="137" t="s">
        <v>41</v>
      </c>
      <c r="D19" s="138" t="s">
        <v>35</v>
      </c>
      <c r="E19" s="138" t="s">
        <v>31</v>
      </c>
    </row>
    <row r="20" spans="1:5" ht="13.15" customHeight="1">
      <c r="A20" s="135"/>
      <c r="B20" s="144"/>
      <c r="C20" s="137"/>
      <c r="D20" s="138"/>
      <c r="E20" s="138"/>
    </row>
    <row r="21" spans="1:5" ht="15" customHeight="1">
      <c r="A21" s="135">
        <v>8</v>
      </c>
      <c r="B21" s="144">
        <v>9</v>
      </c>
      <c r="C21" s="137" t="s">
        <v>42</v>
      </c>
      <c r="D21" s="138" t="s">
        <v>43</v>
      </c>
      <c r="E21" s="138" t="s">
        <v>54</v>
      </c>
    </row>
    <row r="22" spans="1:5" ht="13.15" customHeight="1">
      <c r="A22" s="135"/>
      <c r="B22" s="144"/>
      <c r="C22" s="137"/>
      <c r="D22" s="138"/>
      <c r="E22" s="138"/>
    </row>
    <row r="23" spans="1:5" ht="15" customHeight="1">
      <c r="A23" s="135">
        <v>9</v>
      </c>
      <c r="B23" s="144">
        <v>11</v>
      </c>
      <c r="C23" s="137" t="s">
        <v>44</v>
      </c>
      <c r="D23" s="138" t="s">
        <v>45</v>
      </c>
      <c r="E23" s="138" t="s">
        <v>38</v>
      </c>
    </row>
    <row r="24" spans="1:5" ht="13.15" customHeight="1" thickBot="1">
      <c r="A24" s="135"/>
      <c r="B24" s="144"/>
      <c r="C24" s="137"/>
      <c r="D24" s="138"/>
      <c r="E24" s="138"/>
    </row>
    <row r="25" spans="1:5" ht="15" customHeight="1">
      <c r="A25" s="143">
        <v>10</v>
      </c>
      <c r="B25" s="136">
        <v>6</v>
      </c>
      <c r="C25" s="137" t="s">
        <v>47</v>
      </c>
      <c r="D25" s="138">
        <v>1979</v>
      </c>
      <c r="E25" s="138" t="s">
        <v>48</v>
      </c>
    </row>
    <row r="26" spans="1:5" ht="13.15" customHeight="1">
      <c r="A26" s="135"/>
      <c r="B26" s="136"/>
      <c r="C26" s="137"/>
      <c r="D26" s="138"/>
      <c r="E26" s="138"/>
    </row>
    <row r="27" spans="1:5" ht="15" customHeight="1">
      <c r="A27" s="135">
        <v>11</v>
      </c>
      <c r="B27" s="136">
        <v>3</v>
      </c>
      <c r="C27" s="137" t="s">
        <v>49</v>
      </c>
      <c r="D27" s="138">
        <v>1987</v>
      </c>
      <c r="E27" s="138" t="s">
        <v>31</v>
      </c>
    </row>
    <row r="28" spans="1:5" ht="15.75" customHeight="1">
      <c r="A28" s="135"/>
      <c r="B28" s="136"/>
      <c r="C28" s="137"/>
      <c r="D28" s="138"/>
      <c r="E28" s="138"/>
    </row>
    <row r="29" spans="1:5" ht="15" customHeight="1">
      <c r="A29" s="135">
        <v>12</v>
      </c>
      <c r="B29" s="136">
        <v>8</v>
      </c>
      <c r="C29" s="137" t="s">
        <v>50</v>
      </c>
      <c r="D29" s="138">
        <v>1988</v>
      </c>
      <c r="E29" s="138" t="s">
        <v>53</v>
      </c>
    </row>
    <row r="30" spans="1:5" ht="13.15" customHeight="1" thickBot="1">
      <c r="A30" s="135"/>
      <c r="B30" s="136"/>
      <c r="C30" s="137"/>
      <c r="D30" s="138"/>
      <c r="E30" s="138"/>
    </row>
    <row r="31" spans="1:5" ht="15" customHeight="1">
      <c r="A31" s="143">
        <v>13</v>
      </c>
      <c r="B31" s="136"/>
      <c r="C31" s="137"/>
      <c r="D31" s="138"/>
      <c r="E31" s="138"/>
    </row>
    <row r="32" spans="1:5" ht="13.15" customHeight="1">
      <c r="A32" s="135"/>
      <c r="B32" s="136"/>
      <c r="C32" s="137"/>
      <c r="D32" s="138"/>
      <c r="E32" s="138"/>
    </row>
    <row r="33" spans="1:6" ht="15" customHeight="1">
      <c r="A33" s="135">
        <v>14</v>
      </c>
      <c r="B33" s="136"/>
      <c r="C33" s="137"/>
      <c r="D33" s="138"/>
      <c r="E33" s="138"/>
    </row>
    <row r="34" spans="1:6" ht="13.15" customHeight="1">
      <c r="A34" s="135"/>
      <c r="B34" s="136"/>
      <c r="C34" s="137"/>
      <c r="D34" s="138"/>
      <c r="E34" s="138"/>
    </row>
    <row r="35" spans="1:6" ht="15" customHeight="1">
      <c r="A35" s="135">
        <v>15</v>
      </c>
      <c r="B35" s="136"/>
      <c r="C35" s="137"/>
      <c r="D35" s="138"/>
      <c r="E35" s="138"/>
    </row>
    <row r="36" spans="1:6" ht="15.75" customHeight="1" thickBot="1">
      <c r="A36" s="135"/>
      <c r="B36" s="136"/>
      <c r="C36" s="137"/>
      <c r="D36" s="138"/>
      <c r="E36" s="138"/>
    </row>
    <row r="37" spans="1:6">
      <c r="A37" s="143">
        <v>16</v>
      </c>
      <c r="B37" s="136"/>
      <c r="C37" s="137"/>
      <c r="D37" s="138"/>
      <c r="E37" s="138"/>
    </row>
    <row r="38" spans="1:6">
      <c r="A38" s="135"/>
      <c r="B38" s="136"/>
      <c r="C38" s="137"/>
      <c r="D38" s="138"/>
      <c r="E38" s="138"/>
    </row>
    <row r="42" spans="1:6">
      <c r="A42" s="47"/>
      <c r="B42" s="47"/>
      <c r="C42" s="47"/>
      <c r="D42" s="47"/>
      <c r="E42" s="3"/>
      <c r="F42" s="3"/>
    </row>
    <row r="43" spans="1:6">
      <c r="A43" s="46"/>
      <c r="B43" s="47"/>
      <c r="C43" s="47"/>
      <c r="D43" s="47"/>
      <c r="E43" s="48"/>
      <c r="F43" s="3"/>
    </row>
    <row r="44" spans="1:6">
      <c r="A44" s="47"/>
      <c r="B44" s="47"/>
      <c r="C44" s="47"/>
      <c r="D44" s="47"/>
      <c r="E44" s="3"/>
      <c r="F44" s="3"/>
    </row>
    <row r="45" spans="1:6">
      <c r="A45" s="48"/>
      <c r="B45" s="47"/>
      <c r="C45" s="47"/>
      <c r="D45" s="47"/>
      <c r="E45" s="48"/>
      <c r="F45" s="3"/>
    </row>
    <row r="46" spans="1:6">
      <c r="A46" s="3"/>
      <c r="B46" s="3"/>
      <c r="C46" s="3"/>
      <c r="D46" s="3"/>
      <c r="E46" s="3"/>
      <c r="F46" s="3"/>
    </row>
    <row r="47" spans="1:6">
      <c r="A47" s="3"/>
      <c r="B47" s="3"/>
      <c r="C47" s="3"/>
      <c r="D47" s="3"/>
      <c r="E47" s="3"/>
      <c r="F47" s="3"/>
    </row>
    <row r="48" spans="1:6">
      <c r="A48" s="3"/>
      <c r="B48" s="3"/>
      <c r="C48" s="3"/>
      <c r="D48" s="3"/>
      <c r="E48" s="3"/>
      <c r="F48" s="3"/>
    </row>
    <row r="49" spans="1:6">
      <c r="A49" s="3"/>
      <c r="B49" s="3"/>
      <c r="C49" s="3"/>
      <c r="D49" s="3"/>
      <c r="E49" s="3"/>
      <c r="F49" s="3"/>
    </row>
    <row r="50" spans="1:6">
      <c r="A50" s="3"/>
      <c r="B50" s="3"/>
      <c r="C50" s="3"/>
      <c r="D50" s="3"/>
      <c r="E50" s="3"/>
      <c r="F50" s="3"/>
    </row>
    <row r="51" spans="1:6">
      <c r="A51" s="3"/>
      <c r="B51" s="3"/>
      <c r="C51" s="3"/>
      <c r="D51" s="3"/>
      <c r="E51" s="3"/>
      <c r="F51" s="3"/>
    </row>
    <row r="52" spans="1:6">
      <c r="A52" s="3"/>
      <c r="B52" s="3"/>
      <c r="C52" s="3"/>
      <c r="D52" s="3"/>
      <c r="E52" s="3"/>
      <c r="F52" s="3"/>
    </row>
    <row r="53" spans="1:6">
      <c r="A53" s="3"/>
      <c r="B53" s="3"/>
      <c r="C53" s="3"/>
      <c r="D53" s="3"/>
      <c r="E53" s="3"/>
      <c r="F53" s="3"/>
    </row>
    <row r="54" spans="1:6">
      <c r="A54" s="3"/>
      <c r="B54" s="3"/>
      <c r="C54" s="3"/>
      <c r="D54" s="3"/>
      <c r="E54" s="3"/>
      <c r="F54" s="3"/>
    </row>
    <row r="55" spans="1:6">
      <c r="A55" s="3"/>
      <c r="B55" s="3"/>
      <c r="C55" s="3"/>
      <c r="D55" s="3"/>
      <c r="E55" s="3"/>
      <c r="F55" s="3"/>
    </row>
    <row r="56" spans="1:6">
      <c r="A56" s="3"/>
      <c r="B56" s="3"/>
      <c r="C56" s="3"/>
      <c r="D56" s="3"/>
      <c r="E56" s="3"/>
      <c r="F56" s="3"/>
    </row>
    <row r="57" spans="1:6">
      <c r="A57" s="3"/>
      <c r="B57" s="3"/>
      <c r="C57" s="3"/>
      <c r="D57" s="3"/>
      <c r="E57" s="3"/>
      <c r="F57" s="3"/>
    </row>
    <row r="58" spans="1:6">
      <c r="A58" s="3"/>
      <c r="B58" s="3"/>
      <c r="C58" s="3"/>
      <c r="D58" s="3"/>
      <c r="E58" s="3"/>
      <c r="F58" s="3"/>
    </row>
    <row r="59" spans="1:6">
      <c r="A59" s="3"/>
      <c r="B59" s="3"/>
      <c r="C59" s="3"/>
      <c r="D59" s="3"/>
      <c r="E59" s="3"/>
      <c r="F59" s="3"/>
    </row>
    <row r="60" spans="1:6">
      <c r="A60" s="3"/>
      <c r="B60" s="3"/>
      <c r="C60" s="3"/>
      <c r="D60" s="3"/>
      <c r="E60" s="3"/>
      <c r="F60" s="3"/>
    </row>
    <row r="61" spans="1:6">
      <c r="A61" s="3"/>
      <c r="B61" s="3"/>
      <c r="C61" s="3"/>
      <c r="D61" s="3"/>
      <c r="E61" s="3"/>
      <c r="F61" s="3"/>
    </row>
    <row r="62" spans="1:6">
      <c r="A62" s="3"/>
      <c r="B62" s="3"/>
      <c r="C62" s="3"/>
      <c r="D62" s="3"/>
      <c r="E62" s="3"/>
      <c r="F62" s="3"/>
    </row>
    <row r="63" spans="1:6">
      <c r="A63" s="3"/>
      <c r="B63" s="3"/>
      <c r="C63" s="3"/>
      <c r="D63" s="3"/>
      <c r="E63" s="3"/>
      <c r="F63" s="3"/>
    </row>
    <row r="64" spans="1:6">
      <c r="A64" s="3"/>
      <c r="B64" s="3"/>
      <c r="C64" s="3"/>
      <c r="D64" s="3"/>
      <c r="E64" s="3"/>
      <c r="F64" s="3"/>
    </row>
    <row r="65" spans="1:6">
      <c r="A65" s="3"/>
      <c r="B65" s="3"/>
      <c r="C65" s="3"/>
      <c r="D65" s="3"/>
      <c r="E65" s="3"/>
      <c r="F65" s="3"/>
    </row>
    <row r="66" spans="1:6">
      <c r="A66" s="3"/>
      <c r="B66" s="3"/>
      <c r="C66" s="3"/>
      <c r="D66" s="3"/>
      <c r="E66" s="3"/>
      <c r="F66" s="3"/>
    </row>
    <row r="67" spans="1:6">
      <c r="A67" s="3"/>
      <c r="B67" s="3"/>
      <c r="C67" s="3"/>
      <c r="D67" s="3"/>
      <c r="E67" s="3"/>
      <c r="F67" s="3"/>
    </row>
    <row r="68" spans="1:6">
      <c r="A68" s="3"/>
      <c r="B68" s="3"/>
      <c r="C68" s="3"/>
      <c r="D68" s="3"/>
      <c r="E68" s="3"/>
      <c r="F68" s="3"/>
    </row>
    <row r="69" spans="1:6">
      <c r="A69" s="3"/>
      <c r="B69" s="3"/>
      <c r="C69" s="3"/>
      <c r="D69" s="3"/>
      <c r="E69" s="3"/>
      <c r="F69" s="3"/>
    </row>
    <row r="70" spans="1:6">
      <c r="A70" s="3"/>
      <c r="B70" s="3"/>
      <c r="C70" s="3"/>
      <c r="D70" s="3"/>
      <c r="E70" s="3"/>
      <c r="F70" s="3"/>
    </row>
    <row r="71" spans="1:6">
      <c r="A71" s="3"/>
      <c r="B71" s="3"/>
      <c r="C71" s="3"/>
      <c r="D71" s="3"/>
      <c r="E71" s="3"/>
      <c r="F71" s="3"/>
    </row>
    <row r="72" spans="1:6">
      <c r="A72" s="3"/>
      <c r="B72" s="3"/>
      <c r="C72" s="3"/>
      <c r="D72" s="3"/>
      <c r="E72" s="3"/>
      <c r="F72" s="3"/>
    </row>
    <row r="73" spans="1:6">
      <c r="A73" s="3"/>
      <c r="B73" s="3"/>
      <c r="C73" s="3"/>
      <c r="D73" s="3"/>
      <c r="E73" s="3"/>
      <c r="F73" s="3"/>
    </row>
    <row r="74" spans="1:6">
      <c r="A74" s="3"/>
      <c r="B74" s="3"/>
      <c r="C74" s="3"/>
      <c r="D74" s="3"/>
      <c r="E74" s="3"/>
      <c r="F74" s="3"/>
    </row>
    <row r="75" spans="1:6">
      <c r="A75" s="3"/>
      <c r="B75" s="3"/>
      <c r="C75" s="3"/>
      <c r="D75" s="3"/>
      <c r="E75" s="3"/>
      <c r="F75" s="3"/>
    </row>
    <row r="76" spans="1:6">
      <c r="A76" s="3"/>
      <c r="B76" s="3"/>
      <c r="C76" s="3"/>
      <c r="D76" s="3"/>
      <c r="E76" s="3"/>
      <c r="F76" s="3"/>
    </row>
    <row r="77" spans="1:6">
      <c r="A77" s="3"/>
      <c r="B77" s="3"/>
      <c r="C77" s="3"/>
      <c r="D77" s="3"/>
      <c r="E77" s="3"/>
      <c r="F77" s="3"/>
    </row>
    <row r="78" spans="1:6">
      <c r="A78" s="3"/>
      <c r="B78" s="3"/>
      <c r="C78" s="3"/>
      <c r="D78" s="3"/>
      <c r="E78" s="3"/>
      <c r="F78" s="3"/>
    </row>
    <row r="79" spans="1:6">
      <c r="A79" s="3"/>
      <c r="B79" s="3"/>
      <c r="C79" s="3"/>
      <c r="D79" s="3"/>
      <c r="E79" s="3"/>
      <c r="F79" s="3"/>
    </row>
    <row r="80" spans="1:6">
      <c r="A80" s="3"/>
      <c r="B80" s="3"/>
      <c r="C80" s="3"/>
      <c r="D80" s="3"/>
      <c r="E80" s="3"/>
      <c r="F80" s="3"/>
    </row>
    <row r="81" spans="1:6">
      <c r="A81" s="3"/>
      <c r="B81" s="3"/>
      <c r="C81" s="3"/>
      <c r="D81" s="3"/>
      <c r="E81" s="3"/>
      <c r="F81" s="3"/>
    </row>
  </sheetData>
  <mergeCells count="89">
    <mergeCell ref="E35:E36"/>
    <mergeCell ref="B29:B30"/>
    <mergeCell ref="A23:A24"/>
    <mergeCell ref="D23:D24"/>
    <mergeCell ref="E23:E24"/>
    <mergeCell ref="D29:D30"/>
    <mergeCell ref="E27:E28"/>
    <mergeCell ref="C27:C28"/>
    <mergeCell ref="D27:D28"/>
    <mergeCell ref="A27:A28"/>
    <mergeCell ref="B27:B28"/>
    <mergeCell ref="B23:B24"/>
    <mergeCell ref="E25:E26"/>
    <mergeCell ref="B31:B32"/>
    <mergeCell ref="E31:E32"/>
    <mergeCell ref="E29:E30"/>
    <mergeCell ref="E37:E38"/>
    <mergeCell ref="A37:A38"/>
    <mergeCell ref="B37:B38"/>
    <mergeCell ref="C37:C38"/>
    <mergeCell ref="D37:D38"/>
    <mergeCell ref="E15:E16"/>
    <mergeCell ref="E17:E18"/>
    <mergeCell ref="E19:E20"/>
    <mergeCell ref="A21:A22"/>
    <mergeCell ref="B21:B22"/>
    <mergeCell ref="E21:E22"/>
    <mergeCell ref="D21:D22"/>
    <mergeCell ref="C19:C20"/>
    <mergeCell ref="D15:D16"/>
    <mergeCell ref="E13:E14"/>
    <mergeCell ref="E7:E8"/>
    <mergeCell ref="E5:E6"/>
    <mergeCell ref="A29:A30"/>
    <mergeCell ref="D5:D6"/>
    <mergeCell ref="C7:C8"/>
    <mergeCell ref="D7:D8"/>
    <mergeCell ref="A13:A14"/>
    <mergeCell ref="B13:B14"/>
    <mergeCell ref="A5:A6"/>
    <mergeCell ref="B5:B6"/>
    <mergeCell ref="C5:C6"/>
    <mergeCell ref="A17:A18"/>
    <mergeCell ref="B17:B18"/>
    <mergeCell ref="B9:B10"/>
    <mergeCell ref="C15:C16"/>
    <mergeCell ref="C13:C14"/>
    <mergeCell ref="A15:A16"/>
    <mergeCell ref="B15:B16"/>
    <mergeCell ref="D13:D14"/>
    <mergeCell ref="D9:D10"/>
    <mergeCell ref="E9:E10"/>
    <mergeCell ref="D11:D12"/>
    <mergeCell ref="A11:A12"/>
    <mergeCell ref="B11:B12"/>
    <mergeCell ref="C11:C12"/>
    <mergeCell ref="E11:E12"/>
    <mergeCell ref="C29:C30"/>
    <mergeCell ref="A7:A8"/>
    <mergeCell ref="B7:B8"/>
    <mergeCell ref="C17:C18"/>
    <mergeCell ref="D17:D18"/>
    <mergeCell ref="A25:A26"/>
    <mergeCell ref="B25:B26"/>
    <mergeCell ref="C25:C26"/>
    <mergeCell ref="D25:D26"/>
    <mergeCell ref="A19:A20"/>
    <mergeCell ref="B19:B20"/>
    <mergeCell ref="C23:C24"/>
    <mergeCell ref="C21:C22"/>
    <mergeCell ref="A9:A10"/>
    <mergeCell ref="D19:D20"/>
    <mergeCell ref="C9:C10"/>
    <mergeCell ref="A35:A36"/>
    <mergeCell ref="B35:B36"/>
    <mergeCell ref="C35:C36"/>
    <mergeCell ref="D35:D36"/>
    <mergeCell ref="A1:E1"/>
    <mergeCell ref="A3:E3"/>
    <mergeCell ref="A4:E4"/>
    <mergeCell ref="A2:E2"/>
    <mergeCell ref="E33:E34"/>
    <mergeCell ref="A33:A34"/>
    <mergeCell ref="B33:B34"/>
    <mergeCell ref="C33:C34"/>
    <mergeCell ref="D33:D34"/>
    <mergeCell ref="C31:C32"/>
    <mergeCell ref="D31:D32"/>
    <mergeCell ref="A31:A32"/>
  </mergeCells>
  <phoneticPr fontId="0" type="noConversion"/>
  <printOptions horizontalCentered="1"/>
  <pageMargins left="0.19685039370078741" right="0.19685039370078741" top="0.19685039370078741" bottom="0.19685039370078741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enableFormatConditionsCalculation="0">
    <tabColor indexed="34"/>
  </sheetPr>
  <dimension ref="A1:S59"/>
  <sheetViews>
    <sheetView topLeftCell="A16" workbookViewId="0">
      <selection sqref="A1:K44"/>
    </sheetView>
  </sheetViews>
  <sheetFormatPr defaultRowHeight="12.75"/>
  <cols>
    <col min="1" max="1" width="4.7109375" customWidth="1"/>
    <col min="2" max="2" width="15.5703125" customWidth="1"/>
    <col min="3" max="3" width="8.28515625" customWidth="1"/>
    <col min="5" max="5" width="4.7109375" customWidth="1"/>
    <col min="6" max="6" width="16.140625" customWidth="1"/>
    <col min="7" max="7" width="4.7109375" customWidth="1"/>
    <col min="8" max="8" width="14.5703125" customWidth="1"/>
    <col min="9" max="9" width="4.7109375" customWidth="1"/>
    <col min="11" max="11" width="7.7109375" customWidth="1"/>
    <col min="12" max="12" width="7.28515625" customWidth="1"/>
    <col min="13" max="13" width="4.7109375" customWidth="1"/>
    <col min="15" max="15" width="4.7109375" customWidth="1"/>
    <col min="17" max="17" width="4.7109375" customWidth="1"/>
    <col min="19" max="19" width="7.28515625" customWidth="1"/>
    <col min="20" max="20" width="12.85546875" customWidth="1"/>
    <col min="21" max="21" width="4.7109375" customWidth="1"/>
  </cols>
  <sheetData>
    <row r="1" spans="1:19" ht="33" customHeight="1">
      <c r="A1" s="170" t="str">
        <f>пр.хода!D2</f>
        <v>of the World Cup Stage by Sambo among men and women and on combat sambo for the prize of The President of Kazakhstan N.A.Nazarbaev</v>
      </c>
      <c r="B1" s="170"/>
      <c r="C1" s="170"/>
      <c r="D1" s="170"/>
      <c r="E1" s="170"/>
      <c r="F1" s="170"/>
      <c r="G1" s="170"/>
      <c r="H1" s="170"/>
      <c r="I1" s="170"/>
      <c r="J1" s="170"/>
      <c r="K1" s="170"/>
      <c r="L1" s="43"/>
      <c r="M1" s="43"/>
      <c r="N1" s="43"/>
      <c r="O1" s="43"/>
      <c r="P1" s="43"/>
    </row>
    <row r="2" spans="1:19" ht="12.75" customHeight="1">
      <c r="A2" s="171" t="str">
        <f>пр.хода!D3</f>
        <v>January 26-29. 2013 , Uralsk, Kazakhstan</v>
      </c>
      <c r="B2" s="171"/>
      <c r="C2" s="171"/>
      <c r="D2" s="171"/>
      <c r="E2" s="171"/>
      <c r="F2" s="171"/>
      <c r="G2" s="171"/>
      <c r="H2" s="171"/>
      <c r="I2" s="171"/>
      <c r="J2" s="171"/>
      <c r="K2" s="171"/>
      <c r="L2" s="44"/>
      <c r="M2" s="44"/>
      <c r="N2" s="44"/>
      <c r="O2" s="44"/>
      <c r="P2" s="44"/>
      <c r="S2" s="7"/>
    </row>
    <row r="3" spans="1:19" ht="15.75">
      <c r="A3" s="172" t="str">
        <f>пр.взв.!A4</f>
        <v xml:space="preserve">Weight category 100 kg </v>
      </c>
      <c r="B3" s="173"/>
      <c r="C3" s="173"/>
      <c r="D3" s="173"/>
      <c r="E3" s="173"/>
      <c r="F3" s="173"/>
      <c r="G3" s="173"/>
      <c r="H3" s="173"/>
      <c r="I3" s="173"/>
      <c r="J3" s="173"/>
      <c r="K3" s="173"/>
      <c r="L3" s="45"/>
    </row>
    <row r="4" spans="1:19" ht="16.5" thickBot="1">
      <c r="A4" s="169" t="s">
        <v>0</v>
      </c>
      <c r="B4" s="169"/>
      <c r="C4" s="4"/>
    </row>
    <row r="5" spans="1:19" ht="12.75" customHeight="1" thickBot="1">
      <c r="A5" s="167">
        <v>1</v>
      </c>
      <c r="B5" s="164" t="str">
        <f>VLOOKUP(A5,пр.взв.!B6:E38,2,FALSE)</f>
        <v>MAMBETKULOV Asan</v>
      </c>
      <c r="C5" s="166" t="str">
        <f>VLOOKUP(A5,пр.взв.!B6:E38,3,FALSE)</f>
        <v>1991ms</v>
      </c>
      <c r="D5" s="166" t="str">
        <f>VLOOKUP(A5,пр.взв.!B6:E38,4,FALSE)</f>
        <v>KAZ</v>
      </c>
      <c r="E5" s="15"/>
      <c r="F5" s="11"/>
      <c r="G5" s="11"/>
      <c r="H5" s="11"/>
      <c r="I5" s="11"/>
      <c r="J5" s="11"/>
      <c r="K5" s="11"/>
      <c r="L5" s="11"/>
      <c r="M5" s="12"/>
    </row>
    <row r="6" spans="1:19" ht="12.75" customHeight="1">
      <c r="A6" s="162"/>
      <c r="B6" s="165"/>
      <c r="C6" s="154"/>
      <c r="D6" s="154"/>
      <c r="E6" s="72"/>
      <c r="F6" s="13"/>
      <c r="G6" s="13"/>
      <c r="H6" s="11"/>
      <c r="I6" s="11"/>
      <c r="J6" s="11"/>
      <c r="K6" s="11"/>
      <c r="L6" s="11"/>
      <c r="M6" s="12"/>
    </row>
    <row r="7" spans="1:19" ht="12.75" customHeight="1" thickBot="1">
      <c r="A7" s="162">
        <v>9</v>
      </c>
      <c r="B7" s="152" t="str">
        <f>VLOOKUP(A7,пр.взв.!B6:E38,2,FALSE)</f>
        <v>ASRANQULOV Nematullo</v>
      </c>
      <c r="C7" s="154" t="str">
        <f>VLOOKUP(A7,пр.взв.!B6:E38,3,FALSE)</f>
        <v>1982ms</v>
      </c>
      <c r="D7" s="154" t="str">
        <f>VLOOKUP(A7,пр.взв.!B6:E38,4,FALSE)</f>
        <v>TJK</v>
      </c>
      <c r="E7" s="14"/>
      <c r="F7" s="18"/>
      <c r="G7" s="13"/>
      <c r="H7" s="11"/>
      <c r="I7" s="11"/>
      <c r="J7" s="11"/>
      <c r="K7" s="11"/>
      <c r="L7" s="11"/>
      <c r="M7" s="12"/>
    </row>
    <row r="8" spans="1:19" ht="12.75" customHeight="1" thickBot="1">
      <c r="A8" s="163"/>
      <c r="B8" s="153"/>
      <c r="C8" s="155"/>
      <c r="D8" s="155"/>
      <c r="E8" s="15"/>
      <c r="F8" s="19"/>
      <c r="G8" s="17"/>
      <c r="H8" s="11"/>
      <c r="I8" s="11"/>
      <c r="J8" s="42"/>
      <c r="K8" s="42"/>
      <c r="L8" s="42"/>
      <c r="M8" s="12"/>
    </row>
    <row r="9" spans="1:19" ht="12.75" customHeight="1" thickBot="1">
      <c r="A9" s="167">
        <v>5</v>
      </c>
      <c r="B9" s="164" t="str">
        <f>VLOOKUP(A9,пр.взв.!B6:E38,2,FALSE)</f>
        <v>BULEGNOV Saken</v>
      </c>
      <c r="C9" s="166" t="str">
        <f>VLOOKUP(A9,пр.взв.!B6:E38,3,FALSE)</f>
        <v>1984 ms</v>
      </c>
      <c r="D9" s="160" t="str">
        <f>VLOOKUP(A9,пр.взв.!B6:E38,4,FALSE)</f>
        <v>KAZ</v>
      </c>
      <c r="E9" s="15"/>
      <c r="F9" s="19"/>
      <c r="G9" s="14"/>
      <c r="H9" s="24"/>
      <c r="I9" s="11"/>
      <c r="J9" s="42"/>
      <c r="K9" s="42"/>
      <c r="L9" s="42"/>
      <c r="M9" s="12"/>
    </row>
    <row r="10" spans="1:19" ht="12.75" customHeight="1">
      <c r="A10" s="162"/>
      <c r="B10" s="165"/>
      <c r="C10" s="154"/>
      <c r="D10" s="135"/>
      <c r="E10" s="72"/>
      <c r="F10" s="22"/>
      <c r="G10" s="13"/>
      <c r="H10" s="23"/>
      <c r="I10" s="11"/>
      <c r="J10" s="11"/>
      <c r="K10" s="11"/>
      <c r="L10" s="11"/>
      <c r="M10" s="12"/>
    </row>
    <row r="11" spans="1:19" ht="12.75" customHeight="1" thickBot="1">
      <c r="A11" s="162">
        <v>13</v>
      </c>
      <c r="B11" s="156" t="e">
        <f>VLOOKUP(A11,пр.взв.!B6:E38,2,FALSE)</f>
        <v>#N/A</v>
      </c>
      <c r="C11" s="158" t="e">
        <f>VLOOKUP(A11,пр.взв.!B6:E38,3,FALSE)</f>
        <v>#N/A</v>
      </c>
      <c r="D11" s="158" t="e">
        <f>VLOOKUP(A11,пр.взв.!B6:E38,4,FALSE)</f>
        <v>#N/A</v>
      </c>
      <c r="E11" s="14"/>
      <c r="F11" s="13"/>
      <c r="G11" s="13"/>
      <c r="H11" s="23"/>
      <c r="I11" s="26"/>
      <c r="J11" s="27"/>
      <c r="K11" s="27"/>
      <c r="L11" s="11"/>
      <c r="M11" s="12"/>
    </row>
    <row r="12" spans="1:19" ht="12.75" customHeight="1" thickBot="1">
      <c r="A12" s="163"/>
      <c r="B12" s="157"/>
      <c r="C12" s="159"/>
      <c r="D12" s="159"/>
      <c r="E12" s="15"/>
      <c r="F12" s="151"/>
      <c r="G12" s="151"/>
      <c r="H12" s="23"/>
      <c r="I12" s="17"/>
      <c r="J12" s="11"/>
      <c r="K12" s="11"/>
      <c r="L12" s="11"/>
    </row>
    <row r="13" spans="1:19" ht="12.75" customHeight="1" thickBot="1">
      <c r="A13" s="167">
        <v>3</v>
      </c>
      <c r="B13" s="164" t="str">
        <f>VLOOKUP(A13,пр.взв.!B6:E38,2,FALSE)</f>
        <v>KABIDULLINOV Yezhjan</v>
      </c>
      <c r="C13" s="160">
        <f>VLOOKUP(A13,пр.взв.!B6:E38,3,FALSE)</f>
        <v>1987</v>
      </c>
      <c r="D13" s="160" t="str">
        <f>VLOOKUP(A13,пр.взв.!B6:E38,4,FALSE)</f>
        <v>KAZ</v>
      </c>
      <c r="E13" s="15"/>
      <c r="F13" s="13"/>
      <c r="G13" s="13"/>
      <c r="H13" s="23"/>
      <c r="I13" s="14"/>
      <c r="J13" s="41"/>
      <c r="K13" s="24"/>
      <c r="L13" s="11"/>
    </row>
    <row r="14" spans="1:19" ht="12.75" customHeight="1">
      <c r="A14" s="162"/>
      <c r="B14" s="165"/>
      <c r="C14" s="135"/>
      <c r="D14" s="135"/>
      <c r="E14" s="72"/>
      <c r="F14" s="13"/>
      <c r="G14" s="13"/>
      <c r="H14" s="23"/>
      <c r="I14" s="11"/>
      <c r="J14" s="11"/>
      <c r="K14" s="23"/>
      <c r="L14" s="11"/>
      <c r="M14" s="12"/>
    </row>
    <row r="15" spans="1:19" ht="12.75" customHeight="1" thickBot="1">
      <c r="A15" s="162">
        <v>11</v>
      </c>
      <c r="B15" s="152" t="str">
        <f>VLOOKUP(A15,пр.взв.!B6:E38,2,FALSE)</f>
        <v>KURGINYAN Eduard</v>
      </c>
      <c r="C15" s="154" t="str">
        <f>VLOOKUP(A15,пр.взв.!B6:E38,3,FALSE)</f>
        <v>1986zms</v>
      </c>
      <c r="D15" s="154" t="str">
        <f>VLOOKUP(A15,пр.взв.!B6:E38,4,FALSE)</f>
        <v>RUS</v>
      </c>
      <c r="E15" s="14"/>
      <c r="F15" s="18"/>
      <c r="G15" s="13"/>
      <c r="H15" s="23"/>
      <c r="I15" s="11"/>
      <c r="J15" s="11"/>
      <c r="K15" s="23"/>
      <c r="L15" s="11"/>
      <c r="M15" s="12"/>
    </row>
    <row r="16" spans="1:19" ht="12.75" customHeight="1" thickBot="1">
      <c r="A16" s="163"/>
      <c r="B16" s="153"/>
      <c r="C16" s="155"/>
      <c r="D16" s="155"/>
      <c r="E16" s="15"/>
      <c r="F16" s="19"/>
      <c r="G16" s="17"/>
      <c r="H16" s="25"/>
      <c r="I16" s="11"/>
      <c r="J16" s="11"/>
      <c r="K16" s="23"/>
      <c r="L16" s="11"/>
      <c r="M16" s="12"/>
    </row>
    <row r="17" spans="1:13" ht="12.75" customHeight="1" thickBot="1">
      <c r="A17" s="167">
        <v>7</v>
      </c>
      <c r="B17" s="164" t="str">
        <f>VLOOKUP(A17,пр.взв.!B6:E38,2,FALSE)</f>
        <v>IZMUHANOV Zhingiz</v>
      </c>
      <c r="C17" s="160" t="str">
        <f>VLOOKUP(A17,пр.взв.!B6:E38,3,FALSE)</f>
        <v>1991ms</v>
      </c>
      <c r="D17" s="160" t="str">
        <f>VLOOKUP(A17,пр.взв.!B6:E38,4,FALSE)</f>
        <v>KAZ</v>
      </c>
      <c r="E17" s="15"/>
      <c r="F17" s="20"/>
      <c r="G17" s="14"/>
      <c r="H17" s="8"/>
      <c r="I17" s="8"/>
      <c r="J17" s="8"/>
      <c r="K17" s="40"/>
      <c r="L17" s="8"/>
      <c r="M17" s="12"/>
    </row>
    <row r="18" spans="1:13" ht="12.75" customHeight="1">
      <c r="A18" s="162"/>
      <c r="B18" s="165"/>
      <c r="C18" s="135"/>
      <c r="D18" s="135"/>
      <c r="E18" s="72"/>
      <c r="F18" s="21"/>
      <c r="G18" s="15"/>
      <c r="H18" s="16"/>
      <c r="I18" s="16"/>
      <c r="J18" s="11"/>
      <c r="K18" s="23"/>
      <c r="L18" s="16"/>
      <c r="M18" s="12"/>
    </row>
    <row r="19" spans="1:13" ht="12.75" customHeight="1" thickBot="1">
      <c r="A19" s="162">
        <v>15</v>
      </c>
      <c r="B19" s="156" t="e">
        <f>VLOOKUP(A19,пр.взв.!B6:E38,2,FALSE)</f>
        <v>#N/A</v>
      </c>
      <c r="C19" s="158" t="e">
        <f>VLOOKUP(A19,пр.взв.!B6:E38,3,FALSE)</f>
        <v>#N/A</v>
      </c>
      <c r="D19" s="158" t="e">
        <f>VLOOKUP(A19,пр.взв.!B6:E38,4,FALSE)</f>
        <v>#N/A</v>
      </c>
      <c r="E19" s="14"/>
      <c r="F19" s="15"/>
      <c r="G19" s="15"/>
      <c r="H19" s="16"/>
      <c r="I19" s="16"/>
      <c r="J19" s="11"/>
      <c r="K19" s="23"/>
      <c r="L19" s="16"/>
      <c r="M19" s="12"/>
    </row>
    <row r="20" spans="1:13" ht="12.75" customHeight="1" thickBot="1">
      <c r="A20" s="163"/>
      <c r="B20" s="157"/>
      <c r="C20" s="159"/>
      <c r="D20" s="159"/>
      <c r="E20" s="15"/>
      <c r="F20" s="10"/>
      <c r="G20" s="10"/>
      <c r="H20" s="16"/>
      <c r="I20" s="16"/>
      <c r="J20" s="11"/>
      <c r="K20" s="23"/>
      <c r="L20" s="16"/>
      <c r="M20" s="11"/>
    </row>
    <row r="21" spans="1:13" ht="16.5" thickBot="1">
      <c r="A21" s="39" t="s">
        <v>1</v>
      </c>
      <c r="B21" s="5"/>
      <c r="C21" s="5"/>
      <c r="D21" s="80"/>
      <c r="E21" s="74"/>
      <c r="F21" s="3"/>
      <c r="G21" s="3"/>
      <c r="J21" s="3"/>
      <c r="K21" s="17"/>
      <c r="M21" s="9"/>
    </row>
    <row r="22" spans="1:13" ht="16.5" thickBot="1">
      <c r="A22" s="167">
        <v>2</v>
      </c>
      <c r="B22" s="164" t="str">
        <f>VLOOKUP(A22,пр.взв.!B5:E38,2,FALSE)</f>
        <v>KUZNITSOV Vasili</v>
      </c>
      <c r="C22" s="166">
        <f>VLOOKUP(A22,пр.взв.!B5:E38,3,FALSE)</f>
        <v>1988</v>
      </c>
      <c r="D22" s="166" t="str">
        <f>VLOOKUP(A22,пр.взв.!B5:E38,4,FALSE)</f>
        <v>BLR</v>
      </c>
      <c r="E22" s="15"/>
      <c r="F22" s="11"/>
      <c r="G22" s="11"/>
      <c r="H22" s="11"/>
      <c r="I22" s="11"/>
      <c r="J22" s="3"/>
      <c r="K22" s="14"/>
    </row>
    <row r="23" spans="1:13" ht="15.75">
      <c r="A23" s="162"/>
      <c r="B23" s="165"/>
      <c r="C23" s="154"/>
      <c r="D23" s="154"/>
      <c r="E23" s="72"/>
      <c r="F23" s="13"/>
      <c r="G23" s="13"/>
      <c r="H23" s="11"/>
      <c r="I23" s="11"/>
      <c r="J23" s="3"/>
      <c r="K23" s="30"/>
    </row>
    <row r="24" spans="1:13" ht="16.5" customHeight="1" thickBot="1">
      <c r="A24" s="162">
        <v>10</v>
      </c>
      <c r="B24" s="152" t="str">
        <f>VLOOKUP(A24,пр.взв.!B5:E38,2,FALSE)</f>
        <v>IMANGAZIN Nursultan</v>
      </c>
      <c r="C24" s="154" t="str">
        <f>VLOOKUP(A24,пр.взв.!B5:E38,3,FALSE)</f>
        <v>1990ms</v>
      </c>
      <c r="D24" s="154" t="str">
        <f>VLOOKUP(A24,пр.взв.!B5:E38,4,FALSE)</f>
        <v>KAZ</v>
      </c>
      <c r="E24" s="14"/>
      <c r="F24" s="18"/>
      <c r="G24" s="13"/>
      <c r="H24" s="11"/>
      <c r="I24" s="11"/>
      <c r="J24" s="3"/>
      <c r="K24" s="30"/>
    </row>
    <row r="25" spans="1:13" ht="16.5" thickBot="1">
      <c r="A25" s="163"/>
      <c r="B25" s="153"/>
      <c r="C25" s="155"/>
      <c r="D25" s="155"/>
      <c r="E25" s="15"/>
      <c r="F25" s="19"/>
      <c r="G25" s="17"/>
      <c r="H25" s="11"/>
      <c r="I25" s="11"/>
      <c r="J25" s="3"/>
      <c r="K25" s="30"/>
    </row>
    <row r="26" spans="1:13" ht="16.5" thickBot="1">
      <c r="A26" s="167">
        <v>6</v>
      </c>
      <c r="B26" s="164" t="str">
        <f>VLOOKUP(A26,пр.взв.!B5:E38,2,FALSE)</f>
        <v>BACHMANN Bjorn</v>
      </c>
      <c r="C26" s="166">
        <f>VLOOKUP(A26,пр.взв.!B5:E38,3,FALSE)</f>
        <v>1979</v>
      </c>
      <c r="D26" s="160" t="str">
        <f>VLOOKUP(A26,пр.взв.!B5:E38,4,FALSE)</f>
        <v>GER</v>
      </c>
      <c r="E26" s="15"/>
      <c r="F26" s="19"/>
      <c r="G26" s="14"/>
      <c r="H26" s="24"/>
      <c r="I26" s="11"/>
      <c r="J26" s="3"/>
      <c r="K26" s="30"/>
    </row>
    <row r="27" spans="1:13" ht="15.75">
      <c r="A27" s="162"/>
      <c r="B27" s="165"/>
      <c r="C27" s="154"/>
      <c r="D27" s="135"/>
      <c r="E27" s="72"/>
      <c r="F27" s="22"/>
      <c r="G27" s="13"/>
      <c r="H27" s="23"/>
      <c r="I27" s="11"/>
      <c r="J27" s="3"/>
      <c r="K27" s="30"/>
    </row>
    <row r="28" spans="1:13" ht="16.5" thickBot="1">
      <c r="A28" s="162">
        <v>14</v>
      </c>
      <c r="B28" s="156" t="e">
        <f>VLOOKUP(A28,пр.взв.!B5:E38,2,FALSE)</f>
        <v>#N/A</v>
      </c>
      <c r="C28" s="158" t="e">
        <f>VLOOKUP(A28,пр.взв.!B5:E38,3,FALSE)</f>
        <v>#N/A</v>
      </c>
      <c r="D28" s="158" t="e">
        <f>VLOOKUP(A28,пр.взв.!B5:E38,4,FALSE)</f>
        <v>#N/A</v>
      </c>
      <c r="E28" s="14"/>
      <c r="F28" s="13"/>
      <c r="G28" s="13"/>
      <c r="H28" s="23"/>
      <c r="I28" s="26"/>
      <c r="J28" s="3"/>
      <c r="K28" s="30"/>
    </row>
    <row r="29" spans="1:13" ht="16.5" thickBot="1">
      <c r="A29" s="163"/>
      <c r="B29" s="157"/>
      <c r="C29" s="159"/>
      <c r="D29" s="159"/>
      <c r="E29" s="15"/>
      <c r="F29" s="151"/>
      <c r="G29" s="151"/>
      <c r="H29" s="23"/>
      <c r="I29" s="17"/>
      <c r="J29" s="2"/>
      <c r="K29" s="29"/>
    </row>
    <row r="30" spans="1:13" ht="16.5" thickBot="1">
      <c r="A30" s="167">
        <v>4</v>
      </c>
      <c r="B30" s="164" t="str">
        <f>VLOOKUP(A30,пр.взв.!B5:E38,2,FALSE)</f>
        <v>MINAKOV Dmitri</v>
      </c>
      <c r="C30" s="160" t="str">
        <f>VLOOKUP(A30,пр.взв.!B5:E38,3,FALSE)</f>
        <v>1987msic</v>
      </c>
      <c r="D30" s="160" t="str">
        <f>VLOOKUP(A30,пр.взв.!B5:E38,4,FALSE)</f>
        <v>RUS</v>
      </c>
      <c r="E30" s="15"/>
      <c r="F30" s="13"/>
      <c r="G30" s="13"/>
      <c r="H30" s="23"/>
      <c r="I30" s="14"/>
    </row>
    <row r="31" spans="1:13" ht="15.75">
      <c r="A31" s="162"/>
      <c r="B31" s="165"/>
      <c r="C31" s="135"/>
      <c r="D31" s="135"/>
      <c r="E31" s="72"/>
      <c r="F31" s="13"/>
      <c r="G31" s="13"/>
      <c r="H31" s="23"/>
      <c r="I31" s="11"/>
    </row>
    <row r="32" spans="1:13" ht="16.5" customHeight="1" thickBot="1">
      <c r="A32" s="162">
        <v>12</v>
      </c>
      <c r="B32" s="152" t="str">
        <f>VLOOKUP(A32,пр.взв.!B5:E38,2,FALSE)</f>
        <v>MAKHAMBETOV Sungat</v>
      </c>
      <c r="C32" s="154" t="str">
        <f>VLOOKUP(A32,пр.взв.!B5:E38,3,FALSE)</f>
        <v>1992ms</v>
      </c>
      <c r="D32" s="154" t="str">
        <f>VLOOKUP(A32,пр.взв.!B5:E38,4,FALSE)</f>
        <v>KAZ</v>
      </c>
      <c r="E32" s="14"/>
      <c r="F32" s="18"/>
      <c r="G32" s="13"/>
      <c r="H32" s="23"/>
      <c r="I32" s="11"/>
    </row>
    <row r="33" spans="1:13" ht="16.5" thickBot="1">
      <c r="A33" s="163"/>
      <c r="B33" s="153"/>
      <c r="C33" s="155"/>
      <c r="D33" s="155"/>
      <c r="E33" s="15"/>
      <c r="F33" s="19"/>
      <c r="G33" s="17"/>
      <c r="H33" s="25"/>
      <c r="I33" s="11"/>
    </row>
    <row r="34" spans="1:13" ht="16.5" thickBot="1">
      <c r="A34" s="167">
        <v>8</v>
      </c>
      <c r="B34" s="164" t="str">
        <f>VLOOKUP(A34,пр.взв.!B5:E38,2,FALSE)</f>
        <v>LEE Junmin</v>
      </c>
      <c r="C34" s="160">
        <f>VLOOKUP(A34,пр.взв.!B5:E38,3,FALSE)</f>
        <v>1988</v>
      </c>
      <c r="D34" s="160" t="str">
        <f>VLOOKUP(A34,пр.взв.!B5:E38,4,FALSE)</f>
        <v>KOR</v>
      </c>
      <c r="E34" s="15"/>
      <c r="F34" s="20"/>
      <c r="G34" s="14"/>
      <c r="H34" s="8"/>
      <c r="I34" s="8"/>
    </row>
    <row r="35" spans="1:13" ht="15.75">
      <c r="A35" s="162"/>
      <c r="B35" s="165"/>
      <c r="C35" s="135"/>
      <c r="D35" s="135"/>
      <c r="E35" s="72"/>
      <c r="F35" s="21"/>
      <c r="G35" s="15"/>
      <c r="H35" s="16"/>
      <c r="I35" s="16"/>
    </row>
    <row r="36" spans="1:13" ht="16.5" thickBot="1">
      <c r="A36" s="162">
        <v>16</v>
      </c>
      <c r="B36" s="156" t="e">
        <f>VLOOKUP(A36,пр.взв.!B5:E38,2,FALSE)</f>
        <v>#N/A</v>
      </c>
      <c r="C36" s="158" t="e">
        <f>VLOOKUP(A36,пр.взв.!B5:E38,3,FALSE)</f>
        <v>#N/A</v>
      </c>
      <c r="D36" s="158" t="e">
        <f>VLOOKUP(A36,пр.взв.!B5:E38,4,FALSE)</f>
        <v>#N/A</v>
      </c>
      <c r="E36" s="14"/>
      <c r="F36" s="15"/>
      <c r="G36" s="15"/>
      <c r="H36" s="16"/>
      <c r="I36" s="16"/>
    </row>
    <row r="37" spans="1:13" ht="16.5" thickBot="1">
      <c r="A37" s="163"/>
      <c r="B37" s="157"/>
      <c r="C37" s="159"/>
      <c r="D37" s="159"/>
      <c r="E37" s="15"/>
      <c r="F37" s="10"/>
      <c r="G37" s="10"/>
      <c r="H37" s="16"/>
      <c r="I37" s="16"/>
    </row>
    <row r="38" spans="1:13" ht="8.25" customHeight="1">
      <c r="A38" s="168"/>
      <c r="E38" s="75"/>
    </row>
    <row r="39" spans="1:13">
      <c r="A39" s="161"/>
      <c r="B39" s="31"/>
      <c r="C39" s="32"/>
      <c r="D39" s="33"/>
      <c r="E39" s="33"/>
      <c r="F39" s="33"/>
      <c r="G39" s="33"/>
      <c r="H39" s="33"/>
      <c r="I39" s="33"/>
    </row>
    <row r="40" spans="1:13" ht="12" customHeight="1">
      <c r="B40" s="111"/>
      <c r="C40" s="31"/>
      <c r="D40" s="31"/>
      <c r="E40" s="31"/>
      <c r="F40" s="31"/>
      <c r="G40" s="31"/>
      <c r="H40" s="31"/>
      <c r="I40" s="33"/>
    </row>
    <row r="41" spans="1:13" ht="12" customHeight="1" thickBot="1">
      <c r="B41" s="34"/>
      <c r="C41" s="36"/>
      <c r="D41" s="31"/>
      <c r="E41" s="31"/>
      <c r="F41" s="31"/>
      <c r="G41" s="31"/>
      <c r="H41" s="31"/>
      <c r="I41" s="33"/>
      <c r="J41" s="33"/>
    </row>
    <row r="42" spans="1:13" ht="12" customHeight="1">
      <c r="B42" s="31"/>
      <c r="C42" s="38"/>
      <c r="D42" s="17"/>
      <c r="E42" s="3"/>
      <c r="F42" s="31"/>
      <c r="G42" s="31"/>
      <c r="H42" s="31"/>
      <c r="I42" s="33"/>
      <c r="J42" s="33"/>
      <c r="K42" s="33"/>
    </row>
    <row r="43" spans="1:13" ht="12" customHeight="1" thickBot="1">
      <c r="B43" s="31"/>
      <c r="C43" s="38"/>
      <c r="D43" s="14"/>
      <c r="E43" s="3"/>
      <c r="F43" s="31"/>
      <c r="G43" s="31"/>
      <c r="H43" s="31"/>
      <c r="I43" s="33"/>
      <c r="J43" s="33"/>
      <c r="K43" s="31"/>
    </row>
    <row r="44" spans="1:13" ht="12" customHeight="1">
      <c r="B44" s="37"/>
      <c r="C44" s="35"/>
      <c r="D44" s="31"/>
      <c r="E44" s="3"/>
      <c r="F44" s="31"/>
      <c r="G44" s="31"/>
      <c r="H44" s="31"/>
      <c r="I44" s="33"/>
      <c r="J44" s="33"/>
      <c r="K44" s="31"/>
    </row>
    <row r="45" spans="1:13" ht="12" customHeight="1">
      <c r="B45" s="31"/>
      <c r="C45" s="31"/>
      <c r="D45" s="3"/>
      <c r="E45" s="3"/>
      <c r="F45" s="31"/>
      <c r="G45" s="31"/>
      <c r="H45" s="31"/>
    </row>
    <row r="46" spans="1:13" ht="12" customHeight="1">
      <c r="B46" s="31"/>
      <c r="C46" s="31"/>
      <c r="D46" s="3"/>
      <c r="E46" s="3"/>
      <c r="F46" s="31"/>
      <c r="G46" s="31"/>
      <c r="H46" s="31"/>
      <c r="L46" s="3"/>
    </row>
    <row r="47" spans="1:13" ht="12" customHeight="1">
      <c r="A47" s="161"/>
      <c r="B47" s="31"/>
      <c r="C47" s="31"/>
      <c r="D47" s="3"/>
      <c r="E47" s="3"/>
      <c r="F47" s="31"/>
      <c r="G47" s="31"/>
      <c r="H47" s="31"/>
      <c r="L47" s="3"/>
      <c r="M47" s="3"/>
    </row>
    <row r="48" spans="1:13" ht="12" customHeight="1">
      <c r="A48" s="161"/>
      <c r="B48" s="31"/>
      <c r="C48" s="31"/>
      <c r="D48" s="3"/>
      <c r="E48" s="3"/>
      <c r="F48" s="31"/>
      <c r="G48" s="31"/>
      <c r="H48" s="31"/>
      <c r="L48" s="3"/>
      <c r="M48" s="3"/>
    </row>
    <row r="49" spans="2:13" ht="12" customHeight="1">
      <c r="B49" s="111"/>
      <c r="C49" s="31"/>
      <c r="D49" s="31"/>
      <c r="E49" s="3"/>
      <c r="F49" s="31"/>
      <c r="G49" s="31"/>
      <c r="H49" s="31"/>
      <c r="I49" s="33"/>
      <c r="J49" s="33"/>
      <c r="K49" s="3"/>
      <c r="L49" s="3"/>
      <c r="M49" s="3"/>
    </row>
    <row r="50" spans="2:13" ht="15.75" customHeight="1">
      <c r="B50" s="31"/>
      <c r="C50" s="31"/>
      <c r="D50" s="3"/>
      <c r="E50" s="3"/>
      <c r="F50" s="31"/>
      <c r="G50" s="31"/>
      <c r="H50" s="31"/>
      <c r="I50" s="33"/>
      <c r="J50" s="33"/>
      <c r="K50" s="31"/>
      <c r="L50" s="10"/>
      <c r="M50" s="3"/>
    </row>
    <row r="51" spans="2:13" ht="15.75" customHeight="1">
      <c r="B51" s="31"/>
      <c r="C51" s="31"/>
      <c r="D51" s="3"/>
      <c r="E51" s="3"/>
      <c r="F51" s="31"/>
      <c r="G51" s="31"/>
      <c r="H51" s="31"/>
      <c r="I51" s="33"/>
      <c r="J51" s="33"/>
      <c r="K51" s="31"/>
      <c r="L51" s="15"/>
      <c r="M51" s="3"/>
    </row>
    <row r="52" spans="2:13" ht="12" customHeight="1">
      <c r="B52" s="31"/>
      <c r="C52" s="31"/>
      <c r="D52" s="3"/>
      <c r="E52" s="3"/>
      <c r="F52" s="31"/>
      <c r="G52" s="31"/>
      <c r="H52" s="31"/>
      <c r="I52" s="33"/>
      <c r="J52" s="33"/>
      <c r="K52" s="31"/>
      <c r="L52" s="3"/>
      <c r="M52" s="3"/>
    </row>
    <row r="53" spans="2:13" ht="12" customHeight="1">
      <c r="B53" s="111"/>
      <c r="C53" s="31"/>
      <c r="D53" s="31"/>
      <c r="E53" s="3"/>
      <c r="F53" s="31"/>
      <c r="G53" s="31"/>
      <c r="H53" s="31"/>
      <c r="I53" s="31"/>
      <c r="J53" s="31"/>
      <c r="K53" s="31"/>
      <c r="L53" s="3"/>
      <c r="M53" s="3"/>
    </row>
    <row r="54" spans="2:13" ht="12" customHeight="1">
      <c r="B54" s="31"/>
      <c r="C54" s="31"/>
      <c r="D54" s="3"/>
      <c r="E54" s="3"/>
      <c r="F54" s="31"/>
      <c r="G54" s="31"/>
      <c r="H54" s="31"/>
      <c r="I54" s="31"/>
      <c r="J54" s="31"/>
      <c r="K54" s="31"/>
      <c r="L54" s="3"/>
      <c r="M54" s="3"/>
    </row>
    <row r="55" spans="2:13" ht="12" customHeight="1">
      <c r="B55" s="31"/>
      <c r="C55" s="31"/>
      <c r="D55" s="3"/>
      <c r="E55" s="3"/>
      <c r="F55" s="31"/>
      <c r="G55" s="31"/>
      <c r="H55" s="31"/>
      <c r="I55" s="31"/>
      <c r="J55" s="31"/>
      <c r="K55" s="10"/>
      <c r="L55" s="3"/>
      <c r="M55" s="3"/>
    </row>
    <row r="56" spans="2:13" ht="12" customHeight="1">
      <c r="B56" s="31"/>
      <c r="C56" s="31"/>
      <c r="D56" s="3"/>
      <c r="E56" s="3"/>
      <c r="F56" s="31"/>
      <c r="G56" s="31"/>
      <c r="H56" s="31"/>
      <c r="I56" s="31"/>
      <c r="J56" s="31"/>
      <c r="K56" s="15"/>
      <c r="L56" s="3"/>
      <c r="M56" s="3"/>
    </row>
    <row r="57" spans="2:13" ht="15.75">
      <c r="B57" s="33"/>
      <c r="C57" s="33"/>
      <c r="F57" s="33"/>
      <c r="G57" s="33"/>
      <c r="H57" s="33"/>
      <c r="I57" s="31"/>
      <c r="J57" s="31"/>
      <c r="K57" s="10"/>
      <c r="L57" s="3"/>
    </row>
    <row r="58" spans="2:13" ht="15.75">
      <c r="G58" s="3"/>
      <c r="H58" s="3"/>
      <c r="I58" s="15"/>
      <c r="J58" s="3"/>
      <c r="L58" s="3"/>
    </row>
    <row r="59" spans="2:13">
      <c r="G59" s="3"/>
      <c r="H59" s="3"/>
      <c r="I59" s="31"/>
      <c r="J59" s="3"/>
      <c r="L59" s="3"/>
    </row>
  </sheetData>
  <mergeCells count="72">
    <mergeCell ref="A1:K1"/>
    <mergeCell ref="A2:K2"/>
    <mergeCell ref="A3:K3"/>
    <mergeCell ref="A7:A8"/>
    <mergeCell ref="B7:B8"/>
    <mergeCell ref="C7:C8"/>
    <mergeCell ref="D7:D8"/>
    <mergeCell ref="A5:A6"/>
    <mergeCell ref="B5:B6"/>
    <mergeCell ref="C5:C6"/>
    <mergeCell ref="D5:D6"/>
    <mergeCell ref="A9:A10"/>
    <mergeCell ref="B9:B10"/>
    <mergeCell ref="C9:C10"/>
    <mergeCell ref="D9:D10"/>
    <mergeCell ref="A4:B4"/>
    <mergeCell ref="F12:G12"/>
    <mergeCell ref="A13:A14"/>
    <mergeCell ref="B13:B14"/>
    <mergeCell ref="C13:C14"/>
    <mergeCell ref="D13:D14"/>
    <mergeCell ref="A11:A12"/>
    <mergeCell ref="B11:B12"/>
    <mergeCell ref="C11:C12"/>
    <mergeCell ref="D11:D12"/>
    <mergeCell ref="A17:A18"/>
    <mergeCell ref="B17:B18"/>
    <mergeCell ref="C17:C18"/>
    <mergeCell ref="D17:D18"/>
    <mergeCell ref="A15:A16"/>
    <mergeCell ref="B15:B16"/>
    <mergeCell ref="C15:C16"/>
    <mergeCell ref="D15:D16"/>
    <mergeCell ref="A34:A35"/>
    <mergeCell ref="D36:D37"/>
    <mergeCell ref="D34:D35"/>
    <mergeCell ref="A19:A20"/>
    <mergeCell ref="B19:B20"/>
    <mergeCell ref="C19:C20"/>
    <mergeCell ref="D19:D20"/>
    <mergeCell ref="D24:D25"/>
    <mergeCell ref="A22:A23"/>
    <mergeCell ref="A24:A25"/>
    <mergeCell ref="A26:A27"/>
    <mergeCell ref="D22:D23"/>
    <mergeCell ref="B24:B25"/>
    <mergeCell ref="B26:B27"/>
    <mergeCell ref="C26:C27"/>
    <mergeCell ref="D26:D27"/>
    <mergeCell ref="A47:A48"/>
    <mergeCell ref="B36:B37"/>
    <mergeCell ref="C36:C37"/>
    <mergeCell ref="A36:A37"/>
    <mergeCell ref="B22:B23"/>
    <mergeCell ref="C22:C23"/>
    <mergeCell ref="A28:A29"/>
    <mergeCell ref="A30:A31"/>
    <mergeCell ref="C28:C29"/>
    <mergeCell ref="C24:C25"/>
    <mergeCell ref="B34:B35"/>
    <mergeCell ref="C34:C35"/>
    <mergeCell ref="A38:A39"/>
    <mergeCell ref="B30:B31"/>
    <mergeCell ref="C30:C31"/>
    <mergeCell ref="A32:A33"/>
    <mergeCell ref="F29:G29"/>
    <mergeCell ref="B32:B33"/>
    <mergeCell ref="C32:C33"/>
    <mergeCell ref="D32:D33"/>
    <mergeCell ref="B28:B29"/>
    <mergeCell ref="D28:D29"/>
    <mergeCell ref="D30:D31"/>
  </mergeCells>
  <phoneticPr fontId="12" type="noConversion"/>
  <printOptions horizontalCentered="1"/>
  <pageMargins left="0" right="0" top="0" bottom="0" header="0.51181102362204722" footer="0.51181102362204722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enableFormatConditionsCalculation="0">
    <tabColor indexed="15"/>
  </sheetPr>
  <dimension ref="A1:J40"/>
  <sheetViews>
    <sheetView topLeftCell="A14" workbookViewId="0">
      <selection sqref="A1:H34"/>
    </sheetView>
  </sheetViews>
  <sheetFormatPr defaultRowHeight="12.75"/>
  <sheetData>
    <row r="1" spans="1:10" ht="46.5" customHeight="1" thickBot="1">
      <c r="A1" s="187" t="str">
        <f>[1]реквизиты!$A$2</f>
        <v>of the World Cup Stage by Sambo among men and women and on combat sambo for the prize of The President of Kazakhstan N.A.Nazarbaev</v>
      </c>
      <c r="B1" s="188"/>
      <c r="C1" s="188"/>
      <c r="D1" s="188"/>
      <c r="E1" s="188"/>
      <c r="F1" s="188"/>
      <c r="G1" s="188"/>
      <c r="H1" s="189"/>
    </row>
    <row r="2" spans="1:10">
      <c r="A2" s="190" t="str">
        <f>[1]реквизиты!$A$3</f>
        <v>January 26-29. 2013 , Uralsk, Kazakhstan</v>
      </c>
      <c r="B2" s="190"/>
      <c r="C2" s="190"/>
      <c r="D2" s="190"/>
      <c r="E2" s="190"/>
      <c r="F2" s="190"/>
      <c r="G2" s="190"/>
      <c r="H2" s="190"/>
    </row>
    <row r="3" spans="1:10" ht="18">
      <c r="A3" s="191" t="s">
        <v>25</v>
      </c>
      <c r="B3" s="191"/>
      <c r="C3" s="191"/>
      <c r="D3" s="191"/>
      <c r="E3" s="191"/>
      <c r="F3" s="191"/>
      <c r="G3" s="191"/>
      <c r="H3" s="191"/>
    </row>
    <row r="4" spans="1:10" ht="18">
      <c r="B4" s="103"/>
      <c r="C4" s="192" t="str">
        <f>пр.взв.!A4</f>
        <v xml:space="preserve">Weight category 100 kg </v>
      </c>
      <c r="D4" s="192"/>
      <c r="E4" s="192"/>
      <c r="F4" s="192"/>
      <c r="G4" s="192"/>
      <c r="H4" s="104"/>
    </row>
    <row r="5" spans="1:10" ht="18.75" thickBot="1">
      <c r="A5" s="104"/>
      <c r="B5" s="104"/>
      <c r="C5" s="104"/>
      <c r="D5" s="104"/>
      <c r="E5" s="104"/>
      <c r="F5" s="104"/>
      <c r="G5" s="104"/>
      <c r="H5" s="104"/>
    </row>
    <row r="6" spans="1:10" ht="18">
      <c r="A6" s="193" t="s">
        <v>21</v>
      </c>
      <c r="B6" s="183" t="str">
        <f>VLOOKUP(J6,пр.взв.!B7:F70,2,FALSE)</f>
        <v>KURGINYAN Eduard</v>
      </c>
      <c r="C6" s="183"/>
      <c r="D6" s="183"/>
      <c r="E6" s="183"/>
      <c r="F6" s="183"/>
      <c r="G6" s="183"/>
      <c r="H6" s="176" t="str">
        <f>VLOOKUP(J6,пр.взв.!B7:F70,3,FALSE)</f>
        <v>1986zms</v>
      </c>
      <c r="I6" s="104"/>
      <c r="J6" s="110">
        <f>пр.хода!$I$22</f>
        <v>11</v>
      </c>
    </row>
    <row r="7" spans="1:10" ht="18">
      <c r="A7" s="194"/>
      <c r="B7" s="184"/>
      <c r="C7" s="184"/>
      <c r="D7" s="184"/>
      <c r="E7" s="184"/>
      <c r="F7" s="184"/>
      <c r="G7" s="184"/>
      <c r="H7" s="185"/>
      <c r="I7" s="104"/>
      <c r="J7" s="105"/>
    </row>
    <row r="8" spans="1:10" ht="18">
      <c r="A8" s="194"/>
      <c r="B8" s="186" t="str">
        <f>VLOOKUP(J6,пр.взв.!B7:F70,4,FALSE)</f>
        <v>RUS</v>
      </c>
      <c r="C8" s="186"/>
      <c r="D8" s="186"/>
      <c r="E8" s="186"/>
      <c r="F8" s="186"/>
      <c r="G8" s="186"/>
      <c r="H8" s="185"/>
      <c r="I8" s="104"/>
      <c r="J8" s="105"/>
    </row>
    <row r="9" spans="1:10" ht="18.75" thickBot="1">
      <c r="A9" s="195"/>
      <c r="B9" s="178"/>
      <c r="C9" s="178"/>
      <c r="D9" s="178"/>
      <c r="E9" s="178"/>
      <c r="F9" s="178"/>
      <c r="G9" s="178"/>
      <c r="H9" s="179"/>
      <c r="I9" s="104"/>
      <c r="J9" s="105"/>
    </row>
    <row r="10" spans="1:10" ht="18.75" thickBot="1">
      <c r="A10" s="104"/>
      <c r="B10" s="104"/>
      <c r="C10" s="104"/>
      <c r="D10" s="104"/>
      <c r="E10" s="104"/>
      <c r="F10" s="104"/>
      <c r="G10" s="104"/>
      <c r="H10" s="104"/>
      <c r="I10" s="104"/>
      <c r="J10" s="105"/>
    </row>
    <row r="11" spans="1:10" ht="18">
      <c r="A11" s="196" t="s">
        <v>22</v>
      </c>
      <c r="B11" s="183" t="str">
        <f>VLOOKUP(J11,пр.взв.!B2:F75,2,FALSE)</f>
        <v>KUZNITSOV Vasili</v>
      </c>
      <c r="C11" s="183"/>
      <c r="D11" s="183"/>
      <c r="E11" s="183"/>
      <c r="F11" s="183"/>
      <c r="G11" s="183"/>
      <c r="H11" s="176">
        <f>VLOOKUP(J11,пр.взв.!B2:F75,3,FALSE)</f>
        <v>1988</v>
      </c>
      <c r="I11" s="104"/>
      <c r="J11" s="105">
        <f>пр.хода!L8</f>
        <v>2</v>
      </c>
    </row>
    <row r="12" spans="1:10" ht="18">
      <c r="A12" s="197"/>
      <c r="B12" s="184"/>
      <c r="C12" s="184"/>
      <c r="D12" s="184"/>
      <c r="E12" s="184"/>
      <c r="F12" s="184"/>
      <c r="G12" s="184"/>
      <c r="H12" s="185"/>
      <c r="I12" s="104"/>
      <c r="J12" s="105"/>
    </row>
    <row r="13" spans="1:10" ht="18">
      <c r="A13" s="197"/>
      <c r="B13" s="186" t="str">
        <f>VLOOKUP(J11,пр.взв.!B2:F75,4,FALSE)</f>
        <v>BLR</v>
      </c>
      <c r="C13" s="186"/>
      <c r="D13" s="186"/>
      <c r="E13" s="186"/>
      <c r="F13" s="186"/>
      <c r="G13" s="186"/>
      <c r="H13" s="185"/>
      <c r="I13" s="104"/>
      <c r="J13" s="105"/>
    </row>
    <row r="14" spans="1:10" ht="18.75" thickBot="1">
      <c r="A14" s="198"/>
      <c r="B14" s="178"/>
      <c r="C14" s="178"/>
      <c r="D14" s="178"/>
      <c r="E14" s="178"/>
      <c r="F14" s="178"/>
      <c r="G14" s="178"/>
      <c r="H14" s="179"/>
      <c r="I14" s="104"/>
      <c r="J14" s="105"/>
    </row>
    <row r="15" spans="1:10" ht="18.75" thickBot="1">
      <c r="A15" s="104"/>
      <c r="B15" s="104"/>
      <c r="C15" s="104"/>
      <c r="D15" s="104"/>
      <c r="E15" s="104"/>
      <c r="F15" s="104"/>
      <c r="G15" s="104"/>
      <c r="H15" s="104"/>
      <c r="I15" s="104"/>
      <c r="J15" s="105"/>
    </row>
    <row r="16" spans="1:10" ht="18">
      <c r="A16" s="180" t="s">
        <v>23</v>
      </c>
      <c r="B16" s="183" t="str">
        <f>VLOOKUP(J16,пр.взв.!B1:F80,2,FALSE)</f>
        <v>MAMBETKULOV Asan</v>
      </c>
      <c r="C16" s="183"/>
      <c r="D16" s="183"/>
      <c r="E16" s="183"/>
      <c r="F16" s="183"/>
      <c r="G16" s="183"/>
      <c r="H16" s="176" t="str">
        <f>VLOOKUP(J16,пр.взв.!B1:F80,3,FALSE)</f>
        <v>1991ms</v>
      </c>
      <c r="I16" s="104"/>
      <c r="J16" s="105">
        <v>1</v>
      </c>
    </row>
    <row r="17" spans="1:10" ht="18">
      <c r="A17" s="181"/>
      <c r="B17" s="184"/>
      <c r="C17" s="184"/>
      <c r="D17" s="184"/>
      <c r="E17" s="184"/>
      <c r="F17" s="184"/>
      <c r="G17" s="184"/>
      <c r="H17" s="185"/>
      <c r="I17" s="104"/>
      <c r="J17" s="105"/>
    </row>
    <row r="18" spans="1:10" ht="18">
      <c r="A18" s="181"/>
      <c r="B18" s="186" t="str">
        <f>VLOOKUP(J16,пр.взв.!B1:F80,4,FALSE)</f>
        <v>KAZ</v>
      </c>
      <c r="C18" s="186"/>
      <c r="D18" s="186"/>
      <c r="E18" s="186"/>
      <c r="F18" s="186"/>
      <c r="G18" s="186"/>
      <c r="H18" s="185"/>
      <c r="I18" s="104"/>
      <c r="J18" s="105"/>
    </row>
    <row r="19" spans="1:10" ht="18.75" thickBot="1">
      <c r="A19" s="182"/>
      <c r="B19" s="178"/>
      <c r="C19" s="178"/>
      <c r="D19" s="178"/>
      <c r="E19" s="178"/>
      <c r="F19" s="178"/>
      <c r="G19" s="178"/>
      <c r="H19" s="179"/>
      <c r="I19" s="104"/>
      <c r="J19" s="105"/>
    </row>
    <row r="20" spans="1:10" ht="18">
      <c r="A20" s="104"/>
      <c r="B20" s="104"/>
      <c r="C20" s="104"/>
      <c r="D20" s="104"/>
      <c r="E20" s="104"/>
      <c r="F20" s="104"/>
      <c r="G20" s="104"/>
      <c r="H20" s="104"/>
      <c r="I20" s="104"/>
      <c r="J20" s="105"/>
    </row>
    <row r="21" spans="1:10" ht="18" hidden="1">
      <c r="A21" s="180" t="s">
        <v>23</v>
      </c>
      <c r="B21" s="183" t="e">
        <f>VLOOKUP(J21,пр.взв.!B2:F85,2,FALSE)</f>
        <v>#N/A</v>
      </c>
      <c r="C21" s="183"/>
      <c r="D21" s="183"/>
      <c r="E21" s="183"/>
      <c r="F21" s="183"/>
      <c r="G21" s="183"/>
      <c r="H21" s="176" t="e">
        <f>VLOOKUP(J21,пр.взв.!B2:F85,3,FALSE)</f>
        <v>#N/A</v>
      </c>
      <c r="I21" s="104"/>
      <c r="J21" s="105"/>
    </row>
    <row r="22" spans="1:10" ht="18" hidden="1">
      <c r="A22" s="181"/>
      <c r="B22" s="184"/>
      <c r="C22" s="184"/>
      <c r="D22" s="184"/>
      <c r="E22" s="184"/>
      <c r="F22" s="184"/>
      <c r="G22" s="184"/>
      <c r="H22" s="185"/>
      <c r="I22" s="104"/>
      <c r="J22" s="105"/>
    </row>
    <row r="23" spans="1:10" ht="18" hidden="1">
      <c r="A23" s="181"/>
      <c r="B23" s="186" t="e">
        <f>VLOOKUP(J21,пр.взв.!B2:F85,4,FALSE)</f>
        <v>#N/A</v>
      </c>
      <c r="C23" s="186"/>
      <c r="D23" s="186"/>
      <c r="E23" s="186"/>
      <c r="F23" s="186"/>
      <c r="G23" s="186"/>
      <c r="H23" s="185"/>
      <c r="I23" s="104"/>
    </row>
    <row r="24" spans="1:10" ht="18.75" hidden="1" thickBot="1">
      <c r="A24" s="182"/>
      <c r="B24" s="178"/>
      <c r="C24" s="178"/>
      <c r="D24" s="178"/>
      <c r="E24" s="178"/>
      <c r="F24" s="178"/>
      <c r="G24" s="178"/>
      <c r="H24" s="179"/>
      <c r="I24" s="104"/>
    </row>
    <row r="25" spans="1:10" ht="18">
      <c r="A25" s="104"/>
      <c r="B25" s="104"/>
      <c r="C25" s="104"/>
      <c r="D25" s="104"/>
      <c r="E25" s="104"/>
      <c r="F25" s="104"/>
      <c r="G25" s="104"/>
      <c r="H25" s="104"/>
    </row>
    <row r="26" spans="1:10" ht="18">
      <c r="A26" s="104" t="s">
        <v>26</v>
      </c>
      <c r="B26" s="104"/>
      <c r="C26" s="104"/>
      <c r="D26" s="104"/>
      <c r="E26" s="104"/>
      <c r="F26" s="104"/>
      <c r="G26" s="104"/>
      <c r="H26" s="104"/>
    </row>
    <row r="27" spans="1:10" ht="13.5" thickBot="1"/>
    <row r="28" spans="1:10" ht="12.75" customHeight="1">
      <c r="A28" s="174"/>
      <c r="B28" s="175"/>
      <c r="C28" s="175"/>
      <c r="D28" s="175"/>
      <c r="E28" s="175"/>
      <c r="F28" s="175"/>
      <c r="G28" s="175"/>
      <c r="H28" s="176"/>
    </row>
    <row r="29" spans="1:10" ht="13.5" customHeight="1" thickBot="1">
      <c r="A29" s="177"/>
      <c r="B29" s="178"/>
      <c r="C29" s="178"/>
      <c r="D29" s="178"/>
      <c r="E29" s="178"/>
      <c r="F29" s="178"/>
      <c r="G29" s="178"/>
      <c r="H29" s="179"/>
    </row>
    <row r="32" spans="1:10" ht="18">
      <c r="A32" s="104" t="s">
        <v>27</v>
      </c>
      <c r="B32" s="104"/>
      <c r="C32" s="104"/>
      <c r="D32" s="104"/>
      <c r="E32" s="104"/>
      <c r="F32" s="104"/>
      <c r="G32" s="104"/>
      <c r="H32" s="104"/>
    </row>
    <row r="33" spans="1:8" ht="18">
      <c r="A33" s="104"/>
      <c r="B33" s="104"/>
      <c r="C33" s="104"/>
      <c r="D33" s="104"/>
      <c r="E33" s="104"/>
      <c r="F33" s="104"/>
      <c r="G33" s="104"/>
      <c r="H33" s="104"/>
    </row>
    <row r="34" spans="1:8" ht="18">
      <c r="A34" s="104"/>
      <c r="B34" s="104"/>
      <c r="C34" s="104"/>
      <c r="D34" s="104"/>
      <c r="E34" s="104"/>
      <c r="F34" s="104"/>
      <c r="G34" s="104"/>
      <c r="H34" s="104"/>
    </row>
    <row r="35" spans="1:8" ht="18">
      <c r="A35" s="106"/>
      <c r="B35" s="106"/>
      <c r="C35" s="106"/>
      <c r="D35" s="106"/>
      <c r="E35" s="106"/>
      <c r="F35" s="106"/>
      <c r="G35" s="106"/>
      <c r="H35" s="106"/>
    </row>
    <row r="36" spans="1:8" ht="18">
      <c r="A36" s="107"/>
      <c r="B36" s="107"/>
      <c r="C36" s="107"/>
      <c r="D36" s="107"/>
      <c r="E36" s="107"/>
      <c r="F36" s="107"/>
      <c r="G36" s="107"/>
      <c r="H36" s="107"/>
    </row>
    <row r="37" spans="1:8" ht="18">
      <c r="A37" s="106"/>
      <c r="B37" s="106"/>
      <c r="C37" s="106"/>
      <c r="D37" s="106"/>
      <c r="E37" s="106"/>
      <c r="F37" s="106"/>
      <c r="G37" s="106"/>
      <c r="H37" s="106"/>
    </row>
    <row r="38" spans="1:8" ht="18">
      <c r="A38" s="108"/>
      <c r="B38" s="108"/>
      <c r="C38" s="108"/>
      <c r="D38" s="108"/>
      <c r="E38" s="108"/>
      <c r="F38" s="108"/>
      <c r="G38" s="108"/>
      <c r="H38" s="108"/>
    </row>
    <row r="39" spans="1:8" ht="18">
      <c r="A39" s="106"/>
      <c r="B39" s="106"/>
      <c r="C39" s="106"/>
      <c r="D39" s="106"/>
      <c r="E39" s="106"/>
      <c r="F39" s="106"/>
      <c r="G39" s="106"/>
      <c r="H39" s="106"/>
    </row>
    <row r="40" spans="1:8" ht="18">
      <c r="A40" s="108"/>
      <c r="B40" s="108"/>
      <c r="C40" s="108"/>
      <c r="D40" s="108"/>
      <c r="E40" s="108"/>
      <c r="F40" s="108"/>
      <c r="G40" s="108"/>
      <c r="H40" s="108"/>
    </row>
  </sheetData>
  <mergeCells count="21">
    <mergeCell ref="B18:H19"/>
    <mergeCell ref="B6:G7"/>
    <mergeCell ref="H16:H17"/>
    <mergeCell ref="A1:H1"/>
    <mergeCell ref="A2:H2"/>
    <mergeCell ref="A3:H3"/>
    <mergeCell ref="C4:G4"/>
    <mergeCell ref="A6:A9"/>
    <mergeCell ref="B8:H9"/>
    <mergeCell ref="H6:H7"/>
    <mergeCell ref="B11:G12"/>
    <mergeCell ref="A11:A14"/>
    <mergeCell ref="A16:A19"/>
    <mergeCell ref="H11:H12"/>
    <mergeCell ref="B13:H14"/>
    <mergeCell ref="B16:G17"/>
    <mergeCell ref="A28:H29"/>
    <mergeCell ref="A21:A24"/>
    <mergeCell ref="B21:G22"/>
    <mergeCell ref="H21:H22"/>
    <mergeCell ref="B23:H24"/>
  </mergeCells>
  <phoneticPr fontId="12" type="noConversion"/>
  <pageMargins left="0.75" right="0.75" top="0.32" bottom="0.38" header="0.24" footer="0.27"/>
  <pageSetup paperSize="9" orientation="portrait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enableFormatConditionsCalculation="0">
    <tabColor indexed="14"/>
  </sheetPr>
  <dimension ref="A1:S91"/>
  <sheetViews>
    <sheetView tabSelected="1" topLeftCell="A37" workbookViewId="0">
      <selection sqref="A1:N50"/>
    </sheetView>
  </sheetViews>
  <sheetFormatPr defaultRowHeight="12.75"/>
  <cols>
    <col min="1" max="1" width="6.85546875" customWidth="1"/>
    <col min="2" max="2" width="15.140625" customWidth="1"/>
    <col min="3" max="3" width="7.7109375" customWidth="1"/>
    <col min="4" max="4" width="11.28515625" customWidth="1"/>
    <col min="5" max="5" width="4.7109375" customWidth="1"/>
    <col min="6" max="6" width="3.7109375" customWidth="1"/>
    <col min="7" max="7" width="4.7109375" customWidth="1"/>
    <col min="8" max="8" width="3.85546875" customWidth="1"/>
    <col min="9" max="9" width="4.7109375" customWidth="1"/>
    <col min="10" max="10" width="6.28515625" customWidth="1"/>
    <col min="11" max="11" width="4.28515625" customWidth="1"/>
    <col min="12" max="12" width="3.85546875" customWidth="1"/>
    <col min="13" max="13" width="13.28515625" customWidth="1"/>
    <col min="14" max="14" width="9.28515625" customWidth="1"/>
    <col min="15" max="15" width="5.7109375" customWidth="1"/>
    <col min="16" max="17" width="4.7109375" customWidth="1"/>
    <col min="18" max="18" width="14" customWidth="1"/>
    <col min="19" max="19" width="7.7109375" customWidth="1"/>
    <col min="20" max="20" width="11.28515625" customWidth="1"/>
    <col min="21" max="21" width="4.7109375" customWidth="1"/>
  </cols>
  <sheetData>
    <row r="1" spans="1:19" ht="22.5" customHeight="1">
      <c r="D1" s="218" t="s">
        <v>6</v>
      </c>
      <c r="E1" s="218"/>
      <c r="F1" s="218"/>
      <c r="G1" s="218"/>
      <c r="H1" s="218"/>
      <c r="I1" s="218"/>
      <c r="J1" s="218"/>
      <c r="K1" s="218"/>
      <c r="L1" s="62"/>
      <c r="O1" s="43"/>
      <c r="P1" s="43"/>
      <c r="Q1" s="43"/>
      <c r="R1" s="43"/>
    </row>
    <row r="2" spans="1:19" ht="50.25" customHeight="1">
      <c r="B2" s="63"/>
      <c r="D2" s="219" t="str">
        <f>пр.взв.!A3</f>
        <v>of the World Cup Stage by Sambo among men and women and on combat sambo for the prize of The President of Kazakhstan N.A.Nazarbaev</v>
      </c>
      <c r="E2" s="219"/>
      <c r="F2" s="219"/>
      <c r="G2" s="219"/>
      <c r="H2" s="219"/>
      <c r="I2" s="219"/>
      <c r="J2" s="219"/>
      <c r="K2" s="219"/>
      <c r="L2" s="64"/>
      <c r="O2" s="44"/>
      <c r="P2" s="44"/>
      <c r="Q2" s="44"/>
      <c r="R2" s="44"/>
      <c r="S2" s="7"/>
    </row>
    <row r="3" spans="1:19" ht="20.25" customHeight="1" thickBot="1">
      <c r="B3" s="65"/>
      <c r="D3" s="220" t="str">
        <f>[1]реквизиты!$A$3</f>
        <v>January 26-29. 2013 , Uralsk, Kazakhstan</v>
      </c>
      <c r="E3" s="220"/>
      <c r="F3" s="220"/>
      <c r="G3" s="220"/>
      <c r="H3" s="220"/>
      <c r="I3" s="220"/>
      <c r="J3" s="220"/>
      <c r="K3" s="220"/>
      <c r="L3" s="65"/>
      <c r="M3" s="65"/>
    </row>
    <row r="4" spans="1:19" ht="19.5" customHeight="1" thickBot="1">
      <c r="D4" s="210" t="str">
        <f>пр.взв.!A4</f>
        <v xml:space="preserve">Weight category 100 kg </v>
      </c>
      <c r="E4" s="211"/>
      <c r="F4" s="211"/>
      <c r="G4" s="211"/>
      <c r="H4" s="211"/>
      <c r="I4" s="211"/>
      <c r="J4" s="211"/>
      <c r="K4" s="212"/>
      <c r="M4" s="58"/>
    </row>
    <row r="5" spans="1:19" ht="12.75" customHeight="1" thickBot="1">
      <c r="A5" s="169" t="s">
        <v>0</v>
      </c>
      <c r="B5" s="169"/>
      <c r="C5" s="4"/>
    </row>
    <row r="6" spans="1:19" ht="12.75" customHeight="1" thickBot="1">
      <c r="A6" s="167">
        <v>1</v>
      </c>
      <c r="B6" s="207" t="str">
        <f>VLOOKUP(A6,пр.взв.!B7:E38,2,FALSE)</f>
        <v>MAMBETKULOV Asan</v>
      </c>
      <c r="C6" s="166" t="str">
        <f>VLOOKUP(A6,пр.взв.!B7:E38,3,FALSE)</f>
        <v>1991ms</v>
      </c>
      <c r="D6" s="166" t="str">
        <f>VLOOKUP(A6,пр.взв.!B7:E38,4,FALSE)</f>
        <v>KAZ</v>
      </c>
      <c r="E6" s="10"/>
      <c r="F6" s="11"/>
      <c r="G6" s="11"/>
      <c r="H6" s="11"/>
      <c r="I6" s="11"/>
      <c r="J6" s="11"/>
      <c r="K6" s="213">
        <v>1</v>
      </c>
      <c r="L6" s="217">
        <f>I22</f>
        <v>11</v>
      </c>
      <c r="M6" s="226" t="str">
        <f>VLOOKUP(L6,пр.взв.!B7:E38,2,FALSE)</f>
        <v>KURGINYAN Eduard</v>
      </c>
      <c r="N6" s="160" t="str">
        <f>VLOOKUP(L6,пр.взв.!B7:E38,4,FALSE)</f>
        <v>RUS</v>
      </c>
    </row>
    <row r="7" spans="1:19" ht="12.75" customHeight="1">
      <c r="A7" s="162"/>
      <c r="B7" s="208"/>
      <c r="C7" s="154"/>
      <c r="D7" s="154"/>
      <c r="E7" s="72" t="s">
        <v>55</v>
      </c>
      <c r="F7" s="13"/>
      <c r="G7" s="13"/>
      <c r="H7" s="55"/>
      <c r="K7" s="203"/>
      <c r="L7" s="214"/>
      <c r="M7" s="216"/>
      <c r="N7" s="135"/>
    </row>
    <row r="8" spans="1:19" ht="12.75" customHeight="1" thickBot="1">
      <c r="A8" s="162">
        <v>9</v>
      </c>
      <c r="B8" s="224" t="str">
        <f>VLOOKUP(A8,пр.взв.!B7:E38,2,FALSE)</f>
        <v>ASRANQULOV Nematullo</v>
      </c>
      <c r="C8" s="154" t="str">
        <f>VLOOKUP(A8,пр.взв.!B7:E38,3,FALSE)</f>
        <v>1982ms</v>
      </c>
      <c r="D8" s="154" t="str">
        <f>VLOOKUP(A8,пр.взв.!B7:E38,4,FALSE)</f>
        <v>TJK</v>
      </c>
      <c r="E8" s="109"/>
      <c r="F8" s="18"/>
      <c r="G8" s="13"/>
      <c r="H8" s="11"/>
      <c r="K8" s="203">
        <v>2</v>
      </c>
      <c r="L8" s="204">
        <v>2</v>
      </c>
      <c r="M8" s="215" t="str">
        <f>VLOOKUP(L8,пр.взв.!B7:E38,2,FALSE)</f>
        <v>KUZNITSOV Vasili</v>
      </c>
      <c r="N8" s="209" t="str">
        <f>VLOOKUP(L8,пр.взв.!B7:E38,4,FALSE)</f>
        <v>BLR</v>
      </c>
    </row>
    <row r="9" spans="1:19" ht="12.75" customHeight="1" thickBot="1">
      <c r="A9" s="163"/>
      <c r="B9" s="225"/>
      <c r="C9" s="155"/>
      <c r="D9" s="155"/>
      <c r="E9" s="15"/>
      <c r="F9" s="19"/>
      <c r="G9" s="72" t="s">
        <v>55</v>
      </c>
      <c r="H9" s="11"/>
      <c r="K9" s="203"/>
      <c r="L9" s="214"/>
      <c r="M9" s="216"/>
      <c r="N9" s="135"/>
    </row>
    <row r="10" spans="1:19" ht="12.75" customHeight="1" thickBot="1">
      <c r="A10" s="167">
        <v>5</v>
      </c>
      <c r="B10" s="207" t="str">
        <f>VLOOKUP(A10,пр.взв.!B7:E38,2,FALSE)</f>
        <v>BULEGNOV Saken</v>
      </c>
      <c r="C10" s="166" t="str">
        <f>VLOOKUP(A10,пр.взв.!B7:E38,3,FALSE)</f>
        <v>1984 ms</v>
      </c>
      <c r="D10" s="160" t="str">
        <f>VLOOKUP(A10,пр.взв.!B7:E38,4,FALSE)</f>
        <v>KAZ</v>
      </c>
      <c r="E10" s="10"/>
      <c r="F10" s="19"/>
      <c r="G10" s="109"/>
      <c r="H10" s="24"/>
      <c r="I10" s="11"/>
      <c r="K10" s="203">
        <v>3</v>
      </c>
      <c r="L10" s="204">
        <v>1</v>
      </c>
      <c r="M10" s="215" t="str">
        <f>VLOOKUP(L10,пр.взв.!B7:E38,2,FALSE)</f>
        <v>MAMBETKULOV Asan</v>
      </c>
      <c r="N10" s="209" t="str">
        <f>VLOOKUP(L10,пр.взв.!B7:E38,4,FALSE)</f>
        <v>KAZ</v>
      </c>
    </row>
    <row r="11" spans="1:19" ht="12.75" customHeight="1">
      <c r="A11" s="162"/>
      <c r="B11" s="208"/>
      <c r="C11" s="154"/>
      <c r="D11" s="135"/>
      <c r="E11" s="72" t="s">
        <v>56</v>
      </c>
      <c r="F11" s="22"/>
      <c r="G11" s="13"/>
      <c r="H11" s="23"/>
      <c r="I11" s="11"/>
      <c r="J11" s="11"/>
      <c r="K11" s="203"/>
      <c r="L11" s="214"/>
      <c r="M11" s="216"/>
      <c r="N11" s="135"/>
    </row>
    <row r="12" spans="1:19" ht="12.75" customHeight="1" thickBot="1">
      <c r="A12" s="162">
        <v>13</v>
      </c>
      <c r="B12" s="205" t="e">
        <f>VLOOKUP(A12,пр.взв.!B7:E38,2,FALSE)</f>
        <v>#N/A</v>
      </c>
      <c r="C12" s="158" t="e">
        <f>VLOOKUP(A12,пр.взв.!B7:E38,3,FALSE)</f>
        <v>#N/A</v>
      </c>
      <c r="D12" s="158" t="e">
        <f>VLOOKUP(A12,пр.взв.!B7:E38,4,FALSE)</f>
        <v>#N/A</v>
      </c>
      <c r="E12" s="109"/>
      <c r="F12" s="13"/>
      <c r="G12" s="13"/>
      <c r="H12" s="23"/>
      <c r="I12" s="26"/>
      <c r="J12" s="27"/>
      <c r="K12" s="203">
        <v>3</v>
      </c>
      <c r="L12" s="204">
        <v>4</v>
      </c>
      <c r="M12" s="215" t="str">
        <f>VLOOKUP(L12,пр.взв.!B7:E38,2,FALSE)</f>
        <v>MINAKOV Dmitri</v>
      </c>
      <c r="N12" s="209" t="str">
        <f>VLOOKUP(L12,пр.взв.!B7:E38,4,FALSE)</f>
        <v>RUS</v>
      </c>
    </row>
    <row r="13" spans="1:19" ht="12.75" customHeight="1" thickBot="1">
      <c r="A13" s="163"/>
      <c r="B13" s="206"/>
      <c r="C13" s="159"/>
      <c r="D13" s="159"/>
      <c r="E13" s="15"/>
      <c r="F13" s="151"/>
      <c r="G13" s="151"/>
      <c r="H13" s="23"/>
      <c r="I13" s="113">
        <v>11</v>
      </c>
      <c r="J13" s="11"/>
      <c r="K13" s="203"/>
      <c r="L13" s="214"/>
      <c r="M13" s="216"/>
      <c r="N13" s="135"/>
    </row>
    <row r="14" spans="1:19" ht="12.75" customHeight="1" thickBot="1">
      <c r="A14" s="167">
        <v>3</v>
      </c>
      <c r="B14" s="207" t="str">
        <f>VLOOKUP(A14,пр.взв.!B7:E38,2,FALSE)</f>
        <v>KABIDULLINOV Yezhjan</v>
      </c>
      <c r="C14" s="160">
        <f>VLOOKUP(A14,пр.взв.!B7:E38,3,FALSE)</f>
        <v>1987</v>
      </c>
      <c r="D14" s="160" t="str">
        <f>VLOOKUP(A14,пр.взв.!B7:E38,4,FALSE)</f>
        <v>KAZ</v>
      </c>
      <c r="E14" s="10"/>
      <c r="F14" s="13"/>
      <c r="G14" s="13"/>
      <c r="H14" s="23"/>
      <c r="I14" s="109"/>
      <c r="J14" s="11"/>
      <c r="K14" s="221" t="s">
        <v>63</v>
      </c>
      <c r="L14" s="204">
        <v>5</v>
      </c>
      <c r="M14" s="222" t="str">
        <f>VLOOKUP(L14,пр.взв.!B7:E38,2,FALSE)</f>
        <v>BULEGNOV Saken</v>
      </c>
      <c r="N14" s="209" t="str">
        <f>VLOOKUP(L14,пр.взв.!B7:E38,4,FALSE)</f>
        <v>KAZ</v>
      </c>
    </row>
    <row r="15" spans="1:19" ht="12.75" customHeight="1">
      <c r="A15" s="162"/>
      <c r="B15" s="208"/>
      <c r="C15" s="135"/>
      <c r="D15" s="135"/>
      <c r="E15" s="72" t="s">
        <v>57</v>
      </c>
      <c r="F15" s="13"/>
      <c r="G15" s="13"/>
      <c r="H15" s="23"/>
      <c r="I15" s="73"/>
      <c r="J15" s="11"/>
      <c r="K15" s="221"/>
      <c r="L15" s="214"/>
      <c r="M15" s="223"/>
      <c r="N15" s="135"/>
    </row>
    <row r="16" spans="1:19" ht="12.75" customHeight="1" thickBot="1">
      <c r="A16" s="162">
        <v>11</v>
      </c>
      <c r="B16" s="224" t="str">
        <f>VLOOKUP(A16,пр.взв.!B7:E38,2,FALSE)</f>
        <v>KURGINYAN Eduard</v>
      </c>
      <c r="C16" s="154" t="str">
        <f>VLOOKUP(A16,пр.взв.!B7:E38,3,FALSE)</f>
        <v>1986zms</v>
      </c>
      <c r="D16" s="154" t="str">
        <f>VLOOKUP(A16,пр.взв.!B7:E38,4,FALSE)</f>
        <v>RUS</v>
      </c>
      <c r="E16" s="109"/>
      <c r="F16" s="18"/>
      <c r="G16" s="13"/>
      <c r="H16" s="23"/>
      <c r="I16" s="23"/>
      <c r="J16" s="11"/>
      <c r="K16" s="221" t="s">
        <v>63</v>
      </c>
      <c r="L16" s="204">
        <v>7</v>
      </c>
      <c r="M16" s="215" t="str">
        <f>VLOOKUP(L16,пр.взв.!B7:E38,2,FALSE)</f>
        <v>IZMUHANOV Zhingiz</v>
      </c>
      <c r="N16" s="209" t="str">
        <f>VLOOKUP(L16,пр.взв.!B7:E38,4,FALSE)</f>
        <v>KAZ</v>
      </c>
    </row>
    <row r="17" spans="1:14" ht="12.75" customHeight="1" thickBot="1">
      <c r="A17" s="163"/>
      <c r="B17" s="225"/>
      <c r="C17" s="155"/>
      <c r="D17" s="155"/>
      <c r="E17" s="15"/>
      <c r="F17" s="19"/>
      <c r="G17" s="72" t="s">
        <v>57</v>
      </c>
      <c r="H17" s="25"/>
      <c r="I17" s="23"/>
      <c r="J17" s="11"/>
      <c r="K17" s="221"/>
      <c r="L17" s="214"/>
      <c r="M17" s="216"/>
      <c r="N17" s="135"/>
    </row>
    <row r="18" spans="1:14" ht="12.75" customHeight="1" thickBot="1">
      <c r="A18" s="167">
        <v>7</v>
      </c>
      <c r="B18" s="207" t="str">
        <f>VLOOKUP(A18,пр.взв.!B7:E38,2,FALSE)</f>
        <v>IZMUHANOV Zhingiz</v>
      </c>
      <c r="C18" s="160" t="str">
        <f>VLOOKUP(A18,пр.взв.!B7:E38,3,FALSE)</f>
        <v>1991ms</v>
      </c>
      <c r="D18" s="160" t="str">
        <f>VLOOKUP(A18,пр.взв.!B7:E38,4,FALSE)</f>
        <v>KAZ</v>
      </c>
      <c r="E18" s="10"/>
      <c r="F18" s="20"/>
      <c r="G18" s="109"/>
      <c r="H18" s="8"/>
      <c r="I18" s="40"/>
      <c r="J18" s="8"/>
      <c r="K18" s="221" t="s">
        <v>63</v>
      </c>
      <c r="L18" s="204">
        <v>6</v>
      </c>
      <c r="M18" s="215" t="str">
        <f>VLOOKUP(L18,пр.взв.!B7:E38,2,FALSE)</f>
        <v>BACHMANN Bjorn</v>
      </c>
      <c r="N18" s="209" t="str">
        <f>VLOOKUP(L18,пр.взв.!B7:E38,4,FALSE)</f>
        <v>GER</v>
      </c>
    </row>
    <row r="19" spans="1:14" ht="12.75" customHeight="1">
      <c r="A19" s="162"/>
      <c r="B19" s="208"/>
      <c r="C19" s="135"/>
      <c r="D19" s="135"/>
      <c r="E19" s="72" t="s">
        <v>58</v>
      </c>
      <c r="F19" s="21"/>
      <c r="G19" s="15"/>
      <c r="H19" s="16"/>
      <c r="I19" s="23"/>
      <c r="J19" s="16"/>
      <c r="K19" s="221"/>
      <c r="L19" s="214"/>
      <c r="M19" s="216"/>
      <c r="N19" s="135"/>
    </row>
    <row r="20" spans="1:14" ht="13.9" customHeight="1" thickBot="1">
      <c r="A20" s="162">
        <v>15</v>
      </c>
      <c r="B20" s="205" t="e">
        <f>VLOOKUP(A20,пр.взв.!B7:E38,2,FALSE)</f>
        <v>#N/A</v>
      </c>
      <c r="C20" s="158" t="e">
        <f>VLOOKUP(A20,пр.взв.!B7:E38,3,FALSE)</f>
        <v>#N/A</v>
      </c>
      <c r="D20" s="158" t="e">
        <f>VLOOKUP(A20,пр.взв.!B7:E38,4,FALSE)</f>
        <v>#N/A</v>
      </c>
      <c r="E20" s="109"/>
      <c r="F20" s="15"/>
      <c r="G20" s="15"/>
      <c r="H20" s="16"/>
      <c r="I20" s="23"/>
      <c r="J20" s="16"/>
      <c r="K20" s="221" t="s">
        <v>63</v>
      </c>
      <c r="L20" s="204">
        <v>8</v>
      </c>
      <c r="M20" s="215" t="str">
        <f>VLOOKUP(L20,пр.взв.!B7:E38,2,FALSE)</f>
        <v>LEE Junmin</v>
      </c>
      <c r="N20" s="209" t="str">
        <f>VLOOKUP(L20,пр.взв.!B7:E38,4,FALSE)</f>
        <v>KOR</v>
      </c>
    </row>
    <row r="21" spans="1:14" ht="12.6" customHeight="1" thickBot="1">
      <c r="A21" s="163"/>
      <c r="B21" s="206"/>
      <c r="C21" s="159"/>
      <c r="D21" s="159"/>
      <c r="E21" s="15"/>
      <c r="F21" s="10"/>
      <c r="G21" s="10"/>
      <c r="H21" s="16"/>
      <c r="I21" s="23"/>
      <c r="J21" s="16"/>
      <c r="K21" s="221"/>
      <c r="L21" s="214"/>
      <c r="M21" s="216"/>
      <c r="N21" s="135"/>
    </row>
    <row r="22" spans="1:14" ht="12.6" customHeight="1">
      <c r="A22" s="1"/>
      <c r="B22" s="112"/>
      <c r="C22" s="5"/>
      <c r="D22" s="80"/>
      <c r="E22" s="3"/>
      <c r="F22" s="3"/>
      <c r="G22" s="3"/>
      <c r="I22" s="113">
        <v>11</v>
      </c>
      <c r="K22" s="221" t="s">
        <v>64</v>
      </c>
      <c r="L22" s="204">
        <v>9</v>
      </c>
      <c r="M22" s="215" t="str">
        <f>VLOOKUP(L22,пр.взв.!B7:E38,2,FALSE)</f>
        <v>ASRANQULOV Nematullo</v>
      </c>
      <c r="N22" s="209" t="str">
        <f>VLOOKUP(L22,пр.взв.!B7:E38,4,FALSE)</f>
        <v>TJK</v>
      </c>
    </row>
    <row r="23" spans="1:14" ht="12.6" customHeight="1" thickBot="1">
      <c r="B23" s="75"/>
      <c r="C23" s="81"/>
      <c r="D23" s="81"/>
      <c r="E23" s="57"/>
      <c r="F23" s="57"/>
      <c r="G23" s="57"/>
      <c r="H23" s="57"/>
      <c r="I23" s="109"/>
      <c r="J23" s="57"/>
      <c r="K23" s="221"/>
      <c r="L23" s="214"/>
      <c r="M23" s="216"/>
      <c r="N23" s="135"/>
    </row>
    <row r="24" spans="1:14" ht="12.6" customHeight="1" thickBot="1">
      <c r="A24" s="167">
        <v>2</v>
      </c>
      <c r="B24" s="207" t="str">
        <f>VLOOKUP(A24,пр.взв.!B7:E38,2,FALSE)</f>
        <v>KUZNITSOV Vasili</v>
      </c>
      <c r="C24" s="166">
        <f>VLOOKUP(A24,пр.взв.!B7:E38,3,FALSE)</f>
        <v>1988</v>
      </c>
      <c r="D24" s="166" t="str">
        <f>VLOOKUP(A24,пр.взв.!B7:E38,4,FALSE)</f>
        <v>BLR</v>
      </c>
      <c r="E24" s="10"/>
      <c r="F24" s="11"/>
      <c r="G24" s="11"/>
      <c r="H24" s="11"/>
      <c r="I24" s="23"/>
      <c r="K24" s="221" t="s">
        <v>64</v>
      </c>
      <c r="L24" s="204">
        <v>3</v>
      </c>
      <c r="M24" s="215" t="str">
        <f>VLOOKUP(L24,пр.взв.!B7:E38,2,FALSE)</f>
        <v>KABIDULLINOV Yezhjan</v>
      </c>
      <c r="N24" s="209" t="str">
        <f>VLOOKUP(L24,пр.взв.!B7:E38,4,FALSE)</f>
        <v>KAZ</v>
      </c>
    </row>
    <row r="25" spans="1:14" ht="12.6" customHeight="1">
      <c r="A25" s="162"/>
      <c r="B25" s="208"/>
      <c r="C25" s="154"/>
      <c r="D25" s="154"/>
      <c r="E25" s="72" t="s">
        <v>59</v>
      </c>
      <c r="F25" s="13"/>
      <c r="G25" s="13"/>
      <c r="H25" s="55"/>
      <c r="I25" s="30"/>
      <c r="K25" s="221"/>
      <c r="L25" s="214"/>
      <c r="M25" s="216"/>
      <c r="N25" s="135"/>
    </row>
    <row r="26" spans="1:14" ht="12.6" customHeight="1" thickBot="1">
      <c r="A26" s="162">
        <v>10</v>
      </c>
      <c r="B26" s="224" t="str">
        <f>VLOOKUP(A26,пр.взв.!B7:E38,2,FALSE)</f>
        <v>IMANGAZIN Nursultan</v>
      </c>
      <c r="C26" s="154" t="str">
        <f>VLOOKUP(A26,пр.взв.!B7:E38,3,FALSE)</f>
        <v>1990ms</v>
      </c>
      <c r="D26" s="154" t="str">
        <f>VLOOKUP(A26,пр.взв.!B7:E38,4,FALSE)</f>
        <v>KAZ</v>
      </c>
      <c r="E26" s="109"/>
      <c r="F26" s="18"/>
      <c r="G26" s="13"/>
      <c r="H26" s="11"/>
      <c r="I26" s="30"/>
      <c r="K26" s="221" t="s">
        <v>64</v>
      </c>
      <c r="L26" s="204">
        <v>10</v>
      </c>
      <c r="M26" s="215" t="str">
        <f>VLOOKUP(L26,пр.взв.!B7:E38,2,FALSE)</f>
        <v>IMANGAZIN Nursultan</v>
      </c>
      <c r="N26" s="209" t="str">
        <f>VLOOKUP(L26,пр.взв.!B7:E38,4,FALSE)</f>
        <v>KAZ</v>
      </c>
    </row>
    <row r="27" spans="1:14" ht="12.6" customHeight="1" thickBot="1">
      <c r="A27" s="163"/>
      <c r="B27" s="225"/>
      <c r="C27" s="155"/>
      <c r="D27" s="155"/>
      <c r="E27" s="15"/>
      <c r="F27" s="19"/>
      <c r="G27" s="72" t="s">
        <v>59</v>
      </c>
      <c r="H27" s="11"/>
      <c r="I27" s="30"/>
      <c r="K27" s="221"/>
      <c r="L27" s="214"/>
      <c r="M27" s="216"/>
      <c r="N27" s="135"/>
    </row>
    <row r="28" spans="1:14" ht="12.6" customHeight="1" thickBot="1">
      <c r="A28" s="167">
        <v>6</v>
      </c>
      <c r="B28" s="207" t="str">
        <f>VLOOKUP(A28,пр.взв.!B7:E38,2,FALSE)</f>
        <v>BACHMANN Bjorn</v>
      </c>
      <c r="C28" s="166">
        <f>VLOOKUP(A28,пр.взв.!B7:E38,3,FALSE)</f>
        <v>1979</v>
      </c>
      <c r="D28" s="160" t="str">
        <f>VLOOKUP(A28,пр.взв.!B7:E38,4,FALSE)</f>
        <v>GER</v>
      </c>
      <c r="E28" s="10"/>
      <c r="F28" s="19"/>
      <c r="G28" s="109"/>
      <c r="H28" s="24"/>
      <c r="I28" s="23"/>
      <c r="K28" s="221" t="s">
        <v>64</v>
      </c>
      <c r="L28" s="204">
        <v>12</v>
      </c>
      <c r="M28" s="215" t="str">
        <f>VLOOKUP(L28,пр.взв.!B7:E38,2,FALSE)</f>
        <v>MAKHAMBETOV Sungat</v>
      </c>
      <c r="N28" s="209" t="str">
        <f>VLOOKUP(L28,пр.взв.!B7:E38,4,FALSE)</f>
        <v>KAZ</v>
      </c>
    </row>
    <row r="29" spans="1:14" ht="12.6" customHeight="1">
      <c r="A29" s="162"/>
      <c r="B29" s="208"/>
      <c r="C29" s="154"/>
      <c r="D29" s="135"/>
      <c r="E29" s="72" t="s">
        <v>60</v>
      </c>
      <c r="F29" s="22"/>
      <c r="G29" s="13"/>
      <c r="H29" s="23"/>
      <c r="I29" s="23"/>
      <c r="J29" s="11"/>
      <c r="K29" s="221"/>
      <c r="L29" s="214"/>
      <c r="M29" s="216"/>
      <c r="N29" s="135"/>
    </row>
    <row r="30" spans="1:14" ht="12.6" customHeight="1" thickBot="1">
      <c r="A30" s="162">
        <v>14</v>
      </c>
      <c r="B30" s="205" t="e">
        <f>VLOOKUP(A30,пр.взв.!B7:E38,2,FALSE)</f>
        <v>#N/A</v>
      </c>
      <c r="C30" s="158" t="e">
        <f>VLOOKUP(A30,пр.взв.!B7:E38,3,FALSE)</f>
        <v>#N/A</v>
      </c>
      <c r="D30" s="158" t="e">
        <f>VLOOKUP(A30,пр.взв.!B7:E38,4,FALSE)</f>
        <v>#N/A</v>
      </c>
      <c r="E30" s="109"/>
      <c r="F30" s="13"/>
      <c r="G30" s="13"/>
      <c r="H30" s="23"/>
      <c r="I30" s="71"/>
      <c r="J30" s="27"/>
      <c r="K30" s="227">
        <v>13</v>
      </c>
      <c r="L30" s="228"/>
      <c r="M30" s="229" t="e">
        <f>VLOOKUP(L30,пр.взв.!B7:E38,2,FALSE)</f>
        <v>#N/A</v>
      </c>
      <c r="N30" s="228" t="e">
        <f>VLOOKUP(L30,пр.взв.!B7:E38,4,FALSE)</f>
        <v>#N/A</v>
      </c>
    </row>
    <row r="31" spans="1:14" ht="12.6" customHeight="1" thickBot="1">
      <c r="A31" s="163"/>
      <c r="B31" s="206"/>
      <c r="C31" s="159"/>
      <c r="D31" s="159"/>
      <c r="E31" s="15"/>
      <c r="F31" s="151"/>
      <c r="G31" s="151"/>
      <c r="H31" s="23"/>
      <c r="I31" s="113">
        <v>2</v>
      </c>
      <c r="J31" s="11"/>
      <c r="K31" s="227"/>
      <c r="L31" s="230"/>
      <c r="M31" s="231"/>
      <c r="N31" s="230"/>
    </row>
    <row r="32" spans="1:14" ht="12.6" customHeight="1" thickBot="1">
      <c r="A32" s="167">
        <v>4</v>
      </c>
      <c r="B32" s="207" t="str">
        <f>VLOOKUP(A32,пр.взв.!B7:E38,2,FALSE)</f>
        <v>MINAKOV Dmitri</v>
      </c>
      <c r="C32" s="160" t="str">
        <f>VLOOKUP(A32,пр.взв.!B7:E38,3,FALSE)</f>
        <v>1987msic</v>
      </c>
      <c r="D32" s="160" t="str">
        <f>VLOOKUP(A32,пр.взв.!B7:E38,4,FALSE)</f>
        <v>RUS</v>
      </c>
      <c r="E32" s="10"/>
      <c r="F32" s="13"/>
      <c r="G32" s="13"/>
      <c r="H32" s="23"/>
      <c r="I32" s="109"/>
      <c r="J32" s="11"/>
      <c r="K32" s="227">
        <v>14</v>
      </c>
      <c r="L32" s="228"/>
      <c r="M32" s="229" t="e">
        <f>VLOOKUP(L32,пр.взв.!B7:E38,2,FALSE)</f>
        <v>#N/A</v>
      </c>
      <c r="N32" s="228" t="e">
        <f>VLOOKUP(L32,пр.взв.!B7:E38,4,FALSE)</f>
        <v>#N/A</v>
      </c>
    </row>
    <row r="33" spans="1:16" ht="12.6" customHeight="1">
      <c r="A33" s="162"/>
      <c r="B33" s="208"/>
      <c r="C33" s="135"/>
      <c r="D33" s="135"/>
      <c r="E33" s="72" t="s">
        <v>61</v>
      </c>
      <c r="F33" s="13"/>
      <c r="G33" s="13"/>
      <c r="H33" s="23"/>
      <c r="I33" s="11"/>
      <c r="J33" s="11"/>
      <c r="K33" s="227"/>
      <c r="L33" s="230"/>
      <c r="M33" s="231"/>
      <c r="N33" s="230"/>
    </row>
    <row r="34" spans="1:16" ht="12.6" customHeight="1" thickBot="1">
      <c r="A34" s="162">
        <v>12</v>
      </c>
      <c r="B34" s="224" t="str">
        <f>VLOOKUP(A34,пр.взв.!B7:E38,2,FALSE)</f>
        <v>MAKHAMBETOV Sungat</v>
      </c>
      <c r="C34" s="154" t="str">
        <f>VLOOKUP(A34,пр.взв.!B7:E38,3,FALSE)</f>
        <v>1992ms</v>
      </c>
      <c r="D34" s="154" t="str">
        <f>VLOOKUP(A34,пр.взв.!B7:E38,4,FALSE)</f>
        <v>KAZ</v>
      </c>
      <c r="E34" s="109"/>
      <c r="F34" s="18"/>
      <c r="G34" s="13"/>
      <c r="H34" s="23"/>
      <c r="I34" s="11"/>
      <c r="J34" s="11"/>
      <c r="K34" s="227">
        <v>15</v>
      </c>
      <c r="L34" s="228"/>
      <c r="M34" s="229" t="e">
        <f>VLOOKUP(L34,пр.взв.!B7:E38,2,FALSE)</f>
        <v>#N/A</v>
      </c>
      <c r="N34" s="228" t="e">
        <f>VLOOKUP(L34,пр.взв.!B7:E38,4,FALSE)</f>
        <v>#N/A</v>
      </c>
    </row>
    <row r="35" spans="1:16" ht="12.6" customHeight="1" thickBot="1">
      <c r="A35" s="163"/>
      <c r="B35" s="225"/>
      <c r="C35" s="155"/>
      <c r="D35" s="155"/>
      <c r="E35" s="15"/>
      <c r="F35" s="19"/>
      <c r="G35" s="72" t="s">
        <v>61</v>
      </c>
      <c r="H35" s="25"/>
      <c r="I35" s="11"/>
      <c r="J35" s="11"/>
      <c r="K35" s="227"/>
      <c r="L35" s="230"/>
      <c r="M35" s="231"/>
      <c r="N35" s="230"/>
    </row>
    <row r="36" spans="1:16" ht="13.9" customHeight="1" thickBot="1">
      <c r="A36" s="167">
        <v>8</v>
      </c>
      <c r="B36" s="207" t="str">
        <f>VLOOKUP(A36,пр.взв.!B7:E38,2,FALSE)</f>
        <v>LEE Junmin</v>
      </c>
      <c r="C36" s="160">
        <f>VLOOKUP(A36,пр.взв.!B7:E38,3,FALSE)</f>
        <v>1988</v>
      </c>
      <c r="D36" s="160" t="str">
        <f>VLOOKUP(A36,пр.взв.!B7:E38,4,FALSE)</f>
        <v>KOR</v>
      </c>
      <c r="E36" s="10"/>
      <c r="F36" s="20"/>
      <c r="G36" s="109"/>
      <c r="H36" s="8"/>
      <c r="I36" s="8"/>
      <c r="J36" s="11"/>
      <c r="K36" s="227">
        <v>16</v>
      </c>
      <c r="L36" s="228"/>
      <c r="M36" s="229" t="e">
        <f>VLOOKUP(L36,пр.взв.!B7:E42,2,FALSE)</f>
        <v>#N/A</v>
      </c>
      <c r="N36" s="228" t="e">
        <f>VLOOKUP(L36,пр.взв.!B7:E42,4,FALSE)</f>
        <v>#N/A</v>
      </c>
      <c r="O36" s="56"/>
      <c r="P36" s="3"/>
    </row>
    <row r="37" spans="1:16" ht="11.25" customHeight="1" thickBot="1">
      <c r="A37" s="162"/>
      <c r="B37" s="208"/>
      <c r="C37" s="135"/>
      <c r="D37" s="135"/>
      <c r="E37" s="72" t="s">
        <v>62</v>
      </c>
      <c r="F37" s="21"/>
      <c r="G37" s="15"/>
      <c r="H37" s="16"/>
      <c r="I37" s="16"/>
      <c r="J37" s="11"/>
      <c r="K37" s="232"/>
      <c r="L37" s="159"/>
      <c r="M37" s="233"/>
      <c r="N37" s="159"/>
      <c r="P37" s="3"/>
    </row>
    <row r="38" spans="1:16" ht="13.15" customHeight="1" thickBot="1">
      <c r="A38" s="162">
        <v>16</v>
      </c>
      <c r="B38" s="205" t="e">
        <f>VLOOKUP(A38,пр.взв.!B7:E38,2,FALSE)</f>
        <v>#N/A</v>
      </c>
      <c r="C38" s="158" t="e">
        <f>VLOOKUP(A38,пр.взв.!B7:E38,3,FALSE)</f>
        <v>#N/A</v>
      </c>
      <c r="D38" s="158" t="e">
        <f>VLOOKUP(A38,пр.взв.!B7:E38,4,FALSE)</f>
        <v>#N/A</v>
      </c>
      <c r="E38" s="109"/>
      <c r="F38" s="15"/>
      <c r="G38" s="15"/>
      <c r="H38" s="16"/>
      <c r="I38" s="16"/>
      <c r="J38" s="3"/>
      <c r="N38" s="3"/>
      <c r="P38" s="3"/>
    </row>
    <row r="39" spans="1:16" ht="9.75" customHeight="1" thickBot="1">
      <c r="A39" s="163"/>
      <c r="B39" s="206"/>
      <c r="C39" s="159"/>
      <c r="D39" s="159"/>
      <c r="E39" s="15"/>
      <c r="F39" s="10"/>
      <c r="G39" s="10"/>
      <c r="H39" s="16"/>
      <c r="I39" s="16"/>
      <c r="J39" s="3"/>
      <c r="L39" s="59"/>
      <c r="N39" s="3"/>
      <c r="P39" s="60"/>
    </row>
    <row r="40" spans="1:16" ht="13.15" customHeight="1">
      <c r="A40" s="76"/>
      <c r="B40" s="3"/>
      <c r="N40" s="3"/>
      <c r="P40" s="60"/>
    </row>
    <row r="41" spans="1:16" ht="15.75">
      <c r="A41" s="58" t="s">
        <v>9</v>
      </c>
      <c r="B41" s="3"/>
      <c r="C41" s="3"/>
      <c r="D41" s="3"/>
      <c r="E41" s="3"/>
      <c r="L41" s="59"/>
      <c r="N41" s="3"/>
      <c r="P41" s="3"/>
    </row>
    <row r="42" spans="1:16" ht="13.5" thickBot="1">
      <c r="A42" s="66"/>
      <c r="B42" s="3"/>
      <c r="C42" s="3"/>
      <c r="D42" s="3"/>
      <c r="E42" s="3"/>
      <c r="P42" s="3"/>
    </row>
    <row r="43" spans="1:16" ht="13.9" customHeight="1">
      <c r="A43" s="201">
        <v>1</v>
      </c>
      <c r="B43" s="3"/>
      <c r="C43" s="3"/>
      <c r="O43" s="66"/>
      <c r="P43" s="68"/>
    </row>
    <row r="44" spans="1:16" ht="19.149999999999999" customHeight="1" thickBot="1">
      <c r="A44" s="202"/>
      <c r="B44" s="28"/>
      <c r="C44" s="3"/>
      <c r="D44" s="3"/>
      <c r="O44" s="3"/>
      <c r="P44" s="68"/>
    </row>
    <row r="45" spans="1:16" ht="13.15" customHeight="1">
      <c r="A45" s="3"/>
      <c r="B45" s="30"/>
      <c r="C45" s="72" t="s">
        <v>55</v>
      </c>
      <c r="D45" s="77"/>
      <c r="E45" s="59" t="str">
        <f>[1]реквизиты!$A$8</f>
        <v>Chiaf referee</v>
      </c>
      <c r="F45" s="59"/>
      <c r="G45" s="59"/>
      <c r="H45" s="3"/>
      <c r="I45" s="3"/>
      <c r="J45" s="3"/>
      <c r="K45" s="3"/>
      <c r="L45" s="3"/>
      <c r="M45" s="79" t="str">
        <f>[1]реквизиты!$G$8</f>
        <v>I.Netov</v>
      </c>
      <c r="N45" s="49" t="str">
        <f>[1]реквизиты!$G$9</f>
        <v>/ BUL /</v>
      </c>
      <c r="P45" s="3"/>
    </row>
    <row r="46" spans="1:16" ht="16.5" thickBot="1">
      <c r="A46" s="3"/>
      <c r="B46" s="30"/>
      <c r="C46" s="109"/>
      <c r="D46" s="78"/>
      <c r="H46" s="3"/>
      <c r="I46" s="3"/>
      <c r="J46" s="3"/>
      <c r="K46" s="3"/>
      <c r="L46" s="3"/>
      <c r="P46" s="3"/>
    </row>
    <row r="47" spans="1:16">
      <c r="A47" s="201">
        <v>4</v>
      </c>
      <c r="B47" s="29"/>
      <c r="C47" s="3"/>
      <c r="D47" s="3"/>
      <c r="H47" s="3"/>
      <c r="I47" s="3"/>
      <c r="J47" s="3"/>
      <c r="K47" s="3"/>
      <c r="L47" s="3"/>
      <c r="P47" s="3"/>
    </row>
    <row r="48" spans="1:16" ht="13.5" thickBot="1">
      <c r="A48" s="202"/>
      <c r="B48" s="3"/>
      <c r="C48" s="3"/>
      <c r="D48" s="3"/>
      <c r="H48" s="3"/>
      <c r="I48" s="3"/>
      <c r="J48" s="3"/>
      <c r="K48" s="3"/>
      <c r="L48" s="3"/>
      <c r="O48" s="3"/>
      <c r="P48" s="3"/>
    </row>
    <row r="49" spans="1:16">
      <c r="A49" s="76"/>
      <c r="B49" s="3"/>
      <c r="D49" s="3"/>
      <c r="H49" s="3"/>
      <c r="I49" s="3"/>
      <c r="J49" s="3"/>
      <c r="K49" s="3"/>
      <c r="L49" s="3"/>
      <c r="N49" s="61"/>
      <c r="O49" s="3"/>
      <c r="P49" s="3"/>
    </row>
    <row r="50" spans="1:16">
      <c r="A50" s="56"/>
      <c r="B50" s="3"/>
      <c r="C50" s="3"/>
      <c r="D50" s="3"/>
      <c r="E50" s="59" t="str">
        <f>HYPERLINK([2]реквизиты!$A$22)</f>
        <v>Chiaf  secretary</v>
      </c>
      <c r="F50" s="59"/>
      <c r="G50" s="59"/>
      <c r="H50" s="3"/>
      <c r="I50" s="3"/>
      <c r="J50" s="3"/>
      <c r="K50" s="3"/>
      <c r="L50" s="3"/>
      <c r="M50" s="79" t="str">
        <f>[1]реквизиты!$G$10</f>
        <v>N.Tumenov</v>
      </c>
      <c r="N50" s="50" t="str">
        <f>[1]реквизиты!$G$11</f>
        <v>/ KAZ /</v>
      </c>
      <c r="O50" s="3"/>
      <c r="P50" s="3"/>
    </row>
    <row r="51" spans="1:16">
      <c r="A51" s="66"/>
      <c r="B51" s="3"/>
      <c r="C51" s="3"/>
      <c r="D51" s="3"/>
      <c r="H51" s="3"/>
      <c r="I51" s="3"/>
      <c r="J51" s="3"/>
      <c r="K51" s="3"/>
      <c r="L51" s="3"/>
      <c r="O51" s="3"/>
      <c r="P51" s="3"/>
    </row>
    <row r="52" spans="1:16">
      <c r="A52" s="3"/>
      <c r="B52" s="3"/>
      <c r="C52" s="56"/>
      <c r="D52" s="3"/>
      <c r="O52" s="3"/>
      <c r="P52" s="3"/>
    </row>
    <row r="53" spans="1:16">
      <c r="A53" s="3"/>
      <c r="B53" s="3"/>
      <c r="C53" s="66"/>
      <c r="D53" s="3"/>
      <c r="I53" s="61"/>
      <c r="O53" s="67"/>
      <c r="P53" s="3"/>
    </row>
    <row r="54" spans="1:16">
      <c r="A54" s="56"/>
      <c r="B54" s="3"/>
      <c r="C54" s="3"/>
      <c r="D54" s="3"/>
      <c r="E54" s="199"/>
      <c r="F54" s="199"/>
      <c r="O54" s="67"/>
      <c r="P54" s="3"/>
    </row>
    <row r="55" spans="1:16">
      <c r="A55" s="66"/>
      <c r="B55" s="3"/>
      <c r="C55" s="3"/>
      <c r="D55" s="3"/>
      <c r="E55" s="200"/>
      <c r="F55" s="200"/>
      <c r="O55" s="3"/>
      <c r="P55" s="3"/>
    </row>
    <row r="56" spans="1:16">
      <c r="A56" s="3"/>
      <c r="B56" s="3"/>
      <c r="C56" s="56"/>
      <c r="D56" s="3"/>
      <c r="E56" s="3"/>
      <c r="F56" s="3"/>
      <c r="O56" s="3"/>
      <c r="P56" s="3"/>
    </row>
    <row r="57" spans="1:16">
      <c r="A57" s="3"/>
      <c r="B57" s="3"/>
      <c r="C57" s="66"/>
      <c r="D57" s="3"/>
      <c r="E57" s="3"/>
      <c r="F57" s="3"/>
      <c r="O57" s="3"/>
      <c r="P57" s="3"/>
    </row>
    <row r="58" spans="1:16">
      <c r="A58" s="3"/>
      <c r="B58" s="3"/>
      <c r="C58" s="3"/>
      <c r="D58" s="3"/>
      <c r="E58" s="3"/>
      <c r="F58" s="3"/>
      <c r="O58" s="3"/>
      <c r="P58" s="3"/>
    </row>
    <row r="59" spans="1:16">
      <c r="O59" s="3"/>
      <c r="P59" s="3"/>
    </row>
    <row r="60" spans="1:16">
      <c r="O60" s="3"/>
      <c r="P60" s="3"/>
    </row>
    <row r="61" spans="1:16">
      <c r="O61" s="3"/>
      <c r="P61" s="3"/>
    </row>
    <row r="62" spans="1:16">
      <c r="O62" s="3"/>
      <c r="P62" s="3"/>
    </row>
    <row r="63" spans="1:16">
      <c r="O63" s="3"/>
      <c r="P63" s="3"/>
    </row>
    <row r="64" spans="1:16">
      <c r="O64" s="3"/>
      <c r="P64" s="3"/>
    </row>
    <row r="65" spans="15:16">
      <c r="O65" s="3"/>
      <c r="P65" s="3"/>
    </row>
    <row r="66" spans="15:16">
      <c r="O66" s="3"/>
      <c r="P66" s="3"/>
    </row>
    <row r="67" spans="15:16">
      <c r="O67" s="3"/>
      <c r="P67" s="3"/>
    </row>
    <row r="68" spans="15:16">
      <c r="O68" s="3"/>
      <c r="P68" s="3"/>
    </row>
    <row r="69" spans="15:16">
      <c r="O69" s="3"/>
      <c r="P69" s="3"/>
    </row>
    <row r="70" spans="15:16">
      <c r="O70" s="3"/>
      <c r="P70" s="3"/>
    </row>
    <row r="71" spans="15:16">
      <c r="O71" s="3"/>
      <c r="P71" s="3"/>
    </row>
    <row r="72" spans="15:16">
      <c r="O72" s="3"/>
      <c r="P72" s="3"/>
    </row>
    <row r="73" spans="15:16">
      <c r="O73" s="3"/>
      <c r="P73" s="3"/>
    </row>
    <row r="74" spans="15:16">
      <c r="O74" s="3"/>
      <c r="P74" s="3"/>
    </row>
    <row r="75" spans="15:16">
      <c r="O75" s="3"/>
      <c r="P75" s="3"/>
    </row>
    <row r="76" spans="15:16">
      <c r="O76" s="3"/>
      <c r="P76" s="3"/>
    </row>
    <row r="77" spans="15:16">
      <c r="O77" s="3"/>
      <c r="P77" s="3"/>
    </row>
    <row r="78" spans="15:16">
      <c r="O78" s="3"/>
      <c r="P78" s="3"/>
    </row>
    <row r="79" spans="15:16">
      <c r="O79" s="3"/>
      <c r="P79" s="3"/>
    </row>
    <row r="80" spans="15:16">
      <c r="O80" s="3"/>
      <c r="P80" s="3"/>
    </row>
    <row r="81" spans="15:16">
      <c r="O81" s="3"/>
      <c r="P81" s="3"/>
    </row>
    <row r="82" spans="15:16">
      <c r="O82" s="3"/>
      <c r="P82" s="3"/>
    </row>
    <row r="83" spans="15:16">
      <c r="O83" s="3"/>
      <c r="P83" s="3"/>
    </row>
    <row r="84" spans="15:16">
      <c r="O84" s="3"/>
      <c r="P84" s="3"/>
    </row>
    <row r="85" spans="15:16">
      <c r="O85" s="3"/>
      <c r="P85" s="3"/>
    </row>
    <row r="86" spans="15:16">
      <c r="O86" s="3"/>
      <c r="P86" s="3"/>
    </row>
    <row r="87" spans="15:16">
      <c r="O87" s="3"/>
      <c r="P87" s="3"/>
    </row>
    <row r="88" spans="15:16">
      <c r="O88" s="3"/>
      <c r="P88" s="3"/>
    </row>
    <row r="89" spans="15:16">
      <c r="O89" s="3"/>
      <c r="P89" s="3"/>
    </row>
    <row r="90" spans="15:16">
      <c r="O90" s="3"/>
      <c r="P90" s="3"/>
    </row>
    <row r="91" spans="15:16">
      <c r="O91" s="3"/>
      <c r="P91" s="3"/>
    </row>
  </sheetData>
  <mergeCells count="139">
    <mergeCell ref="C14:C15"/>
    <mergeCell ref="K18:K19"/>
    <mergeCell ref="M18:M19"/>
    <mergeCell ref="M16:M17"/>
    <mergeCell ref="L20:L21"/>
    <mergeCell ref="D6:D7"/>
    <mergeCell ref="D8:D9"/>
    <mergeCell ref="D16:D17"/>
    <mergeCell ref="M6:M7"/>
    <mergeCell ref="M8:M9"/>
    <mergeCell ref="M10:M11"/>
    <mergeCell ref="M12:M13"/>
    <mergeCell ref="L14:L15"/>
    <mergeCell ref="K14:K15"/>
    <mergeCell ref="K16:K17"/>
    <mergeCell ref="L18:L19"/>
    <mergeCell ref="M20:M21"/>
    <mergeCell ref="A5:B5"/>
    <mergeCell ref="B6:B7"/>
    <mergeCell ref="C6:C7"/>
    <mergeCell ref="A6:A7"/>
    <mergeCell ref="A8:A9"/>
    <mergeCell ref="A20:A21"/>
    <mergeCell ref="B20:B21"/>
    <mergeCell ref="C20:C21"/>
    <mergeCell ref="A16:A17"/>
    <mergeCell ref="B16:B17"/>
    <mergeCell ref="C16:C17"/>
    <mergeCell ref="B18:B19"/>
    <mergeCell ref="C18:C19"/>
    <mergeCell ref="B8:B9"/>
    <mergeCell ref="C8:C9"/>
    <mergeCell ref="A18:A19"/>
    <mergeCell ref="A10:A11"/>
    <mergeCell ref="B10:B11"/>
    <mergeCell ref="C10:C11"/>
    <mergeCell ref="A12:A13"/>
    <mergeCell ref="B12:B13"/>
    <mergeCell ref="C12:C13"/>
    <mergeCell ref="A14:A15"/>
    <mergeCell ref="B14:B15"/>
    <mergeCell ref="A32:A33"/>
    <mergeCell ref="A34:A35"/>
    <mergeCell ref="A36:A37"/>
    <mergeCell ref="A24:A25"/>
    <mergeCell ref="A26:A27"/>
    <mergeCell ref="A28:A29"/>
    <mergeCell ref="A30:A31"/>
    <mergeCell ref="B24:B25"/>
    <mergeCell ref="C24:C25"/>
    <mergeCell ref="B26:B27"/>
    <mergeCell ref="C26:C27"/>
    <mergeCell ref="B32:B33"/>
    <mergeCell ref="C32:C33"/>
    <mergeCell ref="B34:B35"/>
    <mergeCell ref="C34:C35"/>
    <mergeCell ref="C36:C37"/>
    <mergeCell ref="B28:B29"/>
    <mergeCell ref="C28:C29"/>
    <mergeCell ref="D28:D29"/>
    <mergeCell ref="B30:B31"/>
    <mergeCell ref="C30:C31"/>
    <mergeCell ref="D30:D31"/>
    <mergeCell ref="M34:M35"/>
    <mergeCell ref="L32:L33"/>
    <mergeCell ref="L34:L35"/>
    <mergeCell ref="M28:M29"/>
    <mergeCell ref="K32:K33"/>
    <mergeCell ref="M32:M33"/>
    <mergeCell ref="K28:K29"/>
    <mergeCell ref="K34:K35"/>
    <mergeCell ref="M36:M37"/>
    <mergeCell ref="M30:M31"/>
    <mergeCell ref="L28:L29"/>
    <mergeCell ref="D32:D33"/>
    <mergeCell ref="D34:D35"/>
    <mergeCell ref="N30:N31"/>
    <mergeCell ref="L26:L27"/>
    <mergeCell ref="N8:N9"/>
    <mergeCell ref="N10:N11"/>
    <mergeCell ref="N12:N13"/>
    <mergeCell ref="N14:N15"/>
    <mergeCell ref="N28:N29"/>
    <mergeCell ref="M22:M23"/>
    <mergeCell ref="M24:M25"/>
    <mergeCell ref="M14:M15"/>
    <mergeCell ref="D1:K1"/>
    <mergeCell ref="D2:K2"/>
    <mergeCell ref="D3:K3"/>
    <mergeCell ref="K22:K23"/>
    <mergeCell ref="F31:G31"/>
    <mergeCell ref="D10:D11"/>
    <mergeCell ref="D12:D13"/>
    <mergeCell ref="D14:D15"/>
    <mergeCell ref="D20:D21"/>
    <mergeCell ref="K12:K13"/>
    <mergeCell ref="K24:K25"/>
    <mergeCell ref="K26:K27"/>
    <mergeCell ref="D24:D25"/>
    <mergeCell ref="K20:K21"/>
    <mergeCell ref="D18:D19"/>
    <mergeCell ref="F13:G13"/>
    <mergeCell ref="D26:D27"/>
    <mergeCell ref="N36:N37"/>
    <mergeCell ref="D4:K4"/>
    <mergeCell ref="K6:K7"/>
    <mergeCell ref="K8:K9"/>
    <mergeCell ref="K10:K11"/>
    <mergeCell ref="L22:L23"/>
    <mergeCell ref="K30:K31"/>
    <mergeCell ref="M26:M27"/>
    <mergeCell ref="L24:L25"/>
    <mergeCell ref="N34:N35"/>
    <mergeCell ref="N20:N21"/>
    <mergeCell ref="L6:L7"/>
    <mergeCell ref="L8:L9"/>
    <mergeCell ref="L10:L11"/>
    <mergeCell ref="L12:L13"/>
    <mergeCell ref="N22:N23"/>
    <mergeCell ref="N24:N25"/>
    <mergeCell ref="N26:N27"/>
    <mergeCell ref="N6:N7"/>
    <mergeCell ref="N32:N33"/>
    <mergeCell ref="L30:L31"/>
    <mergeCell ref="N16:N17"/>
    <mergeCell ref="N18:N19"/>
    <mergeCell ref="L16:L17"/>
    <mergeCell ref="E54:F54"/>
    <mergeCell ref="E55:F55"/>
    <mergeCell ref="A43:A44"/>
    <mergeCell ref="A47:A48"/>
    <mergeCell ref="K36:K37"/>
    <mergeCell ref="L36:L37"/>
    <mergeCell ref="A38:A39"/>
    <mergeCell ref="B38:B39"/>
    <mergeCell ref="C38:C39"/>
    <mergeCell ref="D38:D39"/>
    <mergeCell ref="B36:B37"/>
    <mergeCell ref="D36:D37"/>
  </mergeCells>
  <phoneticPr fontId="0" type="noConversion"/>
  <printOptions horizontalCentered="1" verticalCentered="1"/>
  <pageMargins left="0" right="0" top="0" bottom="0" header="0.11811023622047245" footer="0.11811023622047245"/>
  <pageSetup paperSize="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полуфинал</vt:lpstr>
      <vt:lpstr>пр.взв.</vt:lpstr>
      <vt:lpstr>СТАРТОВЫЙ</vt:lpstr>
      <vt:lpstr>наградной лист</vt:lpstr>
      <vt:lpstr>пр.хода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User</cp:lastModifiedBy>
  <cp:lastPrinted>2013-01-28T14:44:12Z</cp:lastPrinted>
  <dcterms:created xsi:type="dcterms:W3CDTF">1996-10-08T23:32:33Z</dcterms:created>
  <dcterms:modified xsi:type="dcterms:W3CDTF">2013-01-28T15:10:53Z</dcterms:modified>
</cp:coreProperties>
</file>