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<sst xmlns="http://schemas.openxmlformats.org/spreadsheetml/2006/main" count="198" uniqueCount="72">
  <si>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</si>
  <si>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</si>
  <si>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</si>
  <si>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</si>
  <si>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</si>
  <si>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</si>
  <si>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</si>
  <si>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</si>
  <si>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</si>
  <si>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</si>
  <si>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</si>
  <si>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</si>
  <si>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</si>
  <si>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</si>
  <si>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</si>
  <si>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</si>
  <si>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</si>
  <si>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</si>
  <si>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</si>
  <si>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</si>
  <si>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</si>
  <si>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</si>
  <si>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</si>
  <si>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</si>
  <si>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</si>
  <si>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</si>
  <si>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</si>
  <si>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</si>
  <si>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</si>
  <si>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</si>
  <si>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</si>
  <si>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</si>
  <si>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</si>
  <si>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</si>
  <si>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</si>
  <si>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</si>
  <si>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</si>
  <si>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</si>
  <si>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</si>
  <si>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</si>
  <si>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</si>
  <si>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</si>
  <si>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</si>
  <si>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PARPILLON Hortense</t>
  </si>
  <si>
    <t>1993</t>
  </si>
  <si>
    <t>FRA</t>
  </si>
  <si>
    <t xml:space="preserve"> SHATRAUSKAYA Rehina</t>
  </si>
  <si>
    <t>1992</t>
  </si>
  <si>
    <t>BLR</t>
  </si>
  <si>
    <t>BOSTAN Maria</t>
  </si>
  <si>
    <t>MDA</t>
  </si>
  <si>
    <t>KOSTENKO Valentina</t>
  </si>
  <si>
    <t>RUS</t>
  </si>
  <si>
    <t>SHEVCHENKO Anastasiya</t>
  </si>
  <si>
    <t>UKR</t>
  </si>
  <si>
    <t>LAZARYAN Asya</t>
  </si>
  <si>
    <t>1994</t>
  </si>
  <si>
    <t>ARM</t>
  </si>
  <si>
    <t>Weight category  56F кg.</t>
  </si>
  <si>
    <t>3</t>
  </si>
  <si>
    <t>4</t>
  </si>
  <si>
    <t>V.Buhval</t>
  </si>
  <si>
    <t>Europen Chempiohship Youth (1996-1997) on SAMBO</t>
  </si>
  <si>
    <t>Weight cayegory +70 F kg.</t>
  </si>
  <si>
    <t>Maloseva Maria</t>
  </si>
  <si>
    <t>EST</t>
  </si>
  <si>
    <t>Kyrychenko Vasilina-Iryna</t>
  </si>
  <si>
    <t>Avakvan Alvard</t>
  </si>
  <si>
    <t>Titorenko Akvile</t>
  </si>
  <si>
    <t>LIT</t>
  </si>
  <si>
    <t>Shut Karyna</t>
  </si>
  <si>
    <t>September 22-23,2012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</si>
</sst>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178" fontId="11" fillId="0" borderId="16" xfId="16" applyFont="1" applyBorder="1" applyAlignment="1">
      <alignment horizontal="center" vertical="center" wrapText="1"/>
    </xf>
    <xf numFmtId="0" fontId="32" fillId="2" borderId="17" xfId="15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0" fontId="32" fillId="2" borderId="10" xfId="15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0" fillId="5" borderId="25" xfId="15" applyFont="1" applyFill="1" applyBorder="1" applyAlignment="1" applyProtection="1">
      <alignment horizontal="center" vertical="center" wrapText="1"/>
      <protection/>
    </xf>
    <xf numFmtId="0" fontId="30" fillId="5" borderId="10" xfId="15" applyFont="1" applyFill="1" applyBorder="1" applyAlignment="1" applyProtection="1">
      <alignment horizontal="center" vertical="center" wrapText="1"/>
      <protection/>
    </xf>
    <xf numFmtId="0" fontId="30" fillId="5" borderId="17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2" borderId="25" xfId="15" applyFont="1" applyFill="1" applyBorder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16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16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8" fillId="0" borderId="32" xfId="15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32" xfId="15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0" fillId="0" borderId="38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20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8" borderId="2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17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35" fillId="0" borderId="25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17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05" t="str">
        <f>'[1]реквизиты'!$A$2</f>
        <v>Europe Championship  Youth/1992-93/  on SAMBO</v>
      </c>
      <c r="B1" s="106"/>
      <c r="C1" s="106"/>
      <c r="D1" s="106"/>
      <c r="E1" s="106"/>
      <c r="F1" s="106"/>
      <c r="G1" s="106"/>
      <c r="H1" s="107"/>
    </row>
    <row r="2" spans="1:8" ht="12.75">
      <c r="A2" s="108" t="str">
        <f>'[1]реквизиты'!$A$3</f>
        <v>April 15-19, 2010        Nea Moudania, Greece</v>
      </c>
      <c r="B2" s="108"/>
      <c r="C2" s="108"/>
      <c r="D2" s="108"/>
      <c r="E2" s="108"/>
      <c r="F2" s="108"/>
      <c r="G2" s="108"/>
      <c r="H2" s="108"/>
    </row>
    <row r="3" spans="1:8" ht="18.75" thickBot="1">
      <c r="A3" s="109" t="s">
        <v>36</v>
      </c>
      <c r="B3" s="109"/>
      <c r="C3" s="109"/>
      <c r="D3" s="109"/>
      <c r="E3" s="109"/>
      <c r="F3" s="109"/>
      <c r="G3" s="109"/>
      <c r="H3" s="109"/>
    </row>
    <row r="4" spans="2:8" ht="18.75" thickBot="1">
      <c r="B4" s="110" t="str">
        <f>'пр.взв.'!A4</f>
        <v>Weight category  56F кg.</v>
      </c>
      <c r="C4" s="85"/>
      <c r="D4" s="85"/>
      <c r="E4" s="85"/>
      <c r="F4" s="85"/>
      <c r="G4" s="83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02" t="s">
        <v>37</v>
      </c>
      <c r="B6" s="95" t="e">
        <f>VLOOKUP(J6,'пр.взв.'!B7:F70,2,FALSE)</f>
        <v>#N/A</v>
      </c>
      <c r="C6" s="95"/>
      <c r="D6" s="95"/>
      <c r="E6" s="95"/>
      <c r="F6" s="95"/>
      <c r="G6" s="95"/>
      <c r="H6" s="88" t="e">
        <f>VLOOKUP(J6,'пр.взв.'!B7:F70,3,FALSE)</f>
        <v>#N/A</v>
      </c>
      <c r="I6" s="77"/>
      <c r="J6" s="78">
        <v>0</v>
      </c>
    </row>
    <row r="7" spans="1:10" ht="18">
      <c r="A7" s="103"/>
      <c r="B7" s="96"/>
      <c r="C7" s="96"/>
      <c r="D7" s="96"/>
      <c r="E7" s="96"/>
      <c r="F7" s="96"/>
      <c r="G7" s="96"/>
      <c r="H7" s="97"/>
      <c r="I7" s="77"/>
      <c r="J7" s="78"/>
    </row>
    <row r="8" spans="1:10" ht="18">
      <c r="A8" s="103"/>
      <c r="B8" s="98" t="e">
        <f>VLOOKUP(J6,'пр.взв.'!B7:F70,4,FALSE)</f>
        <v>#N/A</v>
      </c>
      <c r="C8" s="98"/>
      <c r="D8" s="98"/>
      <c r="E8" s="98"/>
      <c r="F8" s="98"/>
      <c r="G8" s="98"/>
      <c r="H8" s="97"/>
      <c r="I8" s="77"/>
      <c r="J8" s="78"/>
    </row>
    <row r="9" spans="1:10" ht="18.75" thickBot="1">
      <c r="A9" s="104"/>
      <c r="B9" s="90"/>
      <c r="C9" s="90"/>
      <c r="D9" s="90"/>
      <c r="E9" s="90"/>
      <c r="F9" s="90"/>
      <c r="G9" s="90"/>
      <c r="H9" s="91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99" t="s">
        <v>38</v>
      </c>
      <c r="B11" s="95" t="e">
        <f>VLOOKUP(J11,'пр.взв.'!B2:F75,2,FALSE)</f>
        <v>#N/A</v>
      </c>
      <c r="C11" s="95"/>
      <c r="D11" s="95"/>
      <c r="E11" s="95"/>
      <c r="F11" s="95"/>
      <c r="G11" s="95"/>
      <c r="H11" s="88" t="e">
        <f>VLOOKUP(J11,'пр.взв.'!B2:F75,3,FALSE)</f>
        <v>#N/A</v>
      </c>
      <c r="I11" s="77"/>
      <c r="J11" s="78">
        <v>0</v>
      </c>
    </row>
    <row r="12" spans="1:10" ht="18">
      <c r="A12" s="100"/>
      <c r="B12" s="96"/>
      <c r="C12" s="96"/>
      <c r="D12" s="96"/>
      <c r="E12" s="96"/>
      <c r="F12" s="96"/>
      <c r="G12" s="96"/>
      <c r="H12" s="97"/>
      <c r="I12" s="77"/>
      <c r="J12" s="78"/>
    </row>
    <row r="13" spans="1:10" ht="18">
      <c r="A13" s="100"/>
      <c r="B13" s="98" t="e">
        <f>VLOOKUP(J11,'пр.взв.'!B2:F75,4,FALSE)</f>
        <v>#N/A</v>
      </c>
      <c r="C13" s="98"/>
      <c r="D13" s="98"/>
      <c r="E13" s="98"/>
      <c r="F13" s="98"/>
      <c r="G13" s="98"/>
      <c r="H13" s="97"/>
      <c r="I13" s="77"/>
      <c r="J13" s="78"/>
    </row>
    <row r="14" spans="1:10" ht="18.75" thickBot="1">
      <c r="A14" s="101"/>
      <c r="B14" s="90"/>
      <c r="C14" s="90"/>
      <c r="D14" s="90"/>
      <c r="E14" s="90"/>
      <c r="F14" s="90"/>
      <c r="G14" s="90"/>
      <c r="H14" s="91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92" t="s">
        <v>39</v>
      </c>
      <c r="B16" s="95" t="e">
        <f>VLOOKUP(J16,'пр.взв.'!B1:F80,2,FALSE)</f>
        <v>#N/A</v>
      </c>
      <c r="C16" s="95"/>
      <c r="D16" s="95"/>
      <c r="E16" s="95"/>
      <c r="F16" s="95"/>
      <c r="G16" s="95"/>
      <c r="H16" s="88" t="e">
        <f>VLOOKUP(J16,'пр.взв.'!B1:F80,3,FALSE)</f>
        <v>#N/A</v>
      </c>
      <c r="I16" s="77"/>
      <c r="J16" s="78">
        <v>0</v>
      </c>
    </row>
    <row r="17" spans="1:10" ht="18">
      <c r="A17" s="93"/>
      <c r="B17" s="96"/>
      <c r="C17" s="96"/>
      <c r="D17" s="96"/>
      <c r="E17" s="96"/>
      <c r="F17" s="96"/>
      <c r="G17" s="96"/>
      <c r="H17" s="97"/>
      <c r="I17" s="77"/>
      <c r="J17" s="78"/>
    </row>
    <row r="18" spans="1:10" ht="18">
      <c r="A18" s="93"/>
      <c r="B18" s="98" t="e">
        <f>VLOOKUP(J16,'пр.взв.'!B1:F80,4,FALSE)</f>
        <v>#N/A</v>
      </c>
      <c r="C18" s="98"/>
      <c r="D18" s="98"/>
      <c r="E18" s="98"/>
      <c r="F18" s="98"/>
      <c r="G18" s="98"/>
      <c r="H18" s="97"/>
      <c r="I18" s="77"/>
      <c r="J18" s="78"/>
    </row>
    <row r="19" spans="1:10" ht="18.75" thickBot="1">
      <c r="A19" s="94"/>
      <c r="B19" s="90"/>
      <c r="C19" s="90"/>
      <c r="D19" s="90"/>
      <c r="E19" s="90"/>
      <c r="F19" s="90"/>
      <c r="G19" s="90"/>
      <c r="H19" s="91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92" t="s">
        <v>39</v>
      </c>
      <c r="B21" s="95" t="e">
        <f>VLOOKUP(J21,'пр.взв.'!B2:F85,2,FALSE)</f>
        <v>#N/A</v>
      </c>
      <c r="C21" s="95"/>
      <c r="D21" s="95"/>
      <c r="E21" s="95"/>
      <c r="F21" s="95"/>
      <c r="G21" s="95"/>
      <c r="H21" s="88" t="e">
        <f>VLOOKUP(J21,'пр.взв.'!B2:F85,3,FALSE)</f>
        <v>#N/A</v>
      </c>
      <c r="I21" s="77"/>
      <c r="J21" s="78">
        <v>0</v>
      </c>
    </row>
    <row r="22" spans="1:10" ht="18">
      <c r="A22" s="93"/>
      <c r="B22" s="96"/>
      <c r="C22" s="96"/>
      <c r="D22" s="96"/>
      <c r="E22" s="96"/>
      <c r="F22" s="96"/>
      <c r="G22" s="96"/>
      <c r="H22" s="97"/>
      <c r="I22" s="77"/>
      <c r="J22" s="78"/>
    </row>
    <row r="23" spans="1:9" ht="18">
      <c r="A23" s="93"/>
      <c r="B23" s="98" t="e">
        <f>VLOOKUP(J21,'пр.взв.'!B2:F85,4,FALSE)</f>
        <v>#N/A</v>
      </c>
      <c r="C23" s="98"/>
      <c r="D23" s="98"/>
      <c r="E23" s="98"/>
      <c r="F23" s="98"/>
      <c r="G23" s="98"/>
      <c r="H23" s="97"/>
      <c r="I23" s="77"/>
    </row>
    <row r="24" spans="1:9" ht="18.75" thickBot="1">
      <c r="A24" s="94"/>
      <c r="B24" s="90"/>
      <c r="C24" s="90"/>
      <c r="D24" s="90"/>
      <c r="E24" s="90"/>
      <c r="F24" s="90"/>
      <c r="G24" s="90"/>
      <c r="H24" s="91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6"/>
      <c r="B28" s="87"/>
      <c r="C28" s="87"/>
      <c r="D28" s="87"/>
      <c r="E28" s="87"/>
      <c r="F28" s="87"/>
      <c r="G28" s="87"/>
      <c r="H28" s="88"/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Europe Championship  Youth/1992-93/  on SAMBO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137" t="str">
        <f>HYPERLINK('пр.взв.'!A4)</f>
        <v>Weight category  56F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thickBot="1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14">
        <v>1</v>
      </c>
      <c r="B6" s="117"/>
      <c r="C6" s="119" t="s">
        <v>22</v>
      </c>
      <c r="D6" s="121" t="e">
        <f>VLOOKUP(B6,'пр.взв.'!B7:E22,2,FALSE)</f>
        <v>#N/A</v>
      </c>
      <c r="E6" s="132" t="e">
        <f>VLOOKUP(B6,'пр.взв.'!B7:E22,3,FALSE)</f>
        <v>#N/A</v>
      </c>
      <c r="F6" s="139" t="e">
        <f>VLOOKUP(B6,'пр.взв.'!B7:E22,4,FALSE)</f>
        <v>#N/A</v>
      </c>
      <c r="G6" s="130"/>
      <c r="H6" s="84"/>
      <c r="I6" s="130"/>
      <c r="J6" s="84"/>
      <c r="K6" s="61" t="s">
        <v>25</v>
      </c>
    </row>
    <row r="7" spans="1:11" ht="19.5" customHeight="1" thickBot="1">
      <c r="A7" s="115"/>
      <c r="B7" s="118"/>
      <c r="C7" s="120"/>
      <c r="D7" s="122"/>
      <c r="E7" s="124"/>
      <c r="F7" s="134"/>
      <c r="G7" s="126"/>
      <c r="H7" s="82"/>
      <c r="I7" s="126"/>
      <c r="J7" s="82"/>
      <c r="K7" s="62" t="s">
        <v>2</v>
      </c>
    </row>
    <row r="8" spans="1:11" ht="19.5" customHeight="1">
      <c r="A8" s="115"/>
      <c r="B8" s="117"/>
      <c r="C8" s="128" t="s">
        <v>23</v>
      </c>
      <c r="D8" s="135" t="e">
        <f>VLOOKUP(B8,'пр.взв.'!B7:E22,2,FALSE)</f>
        <v>#N/A</v>
      </c>
      <c r="E8" s="123" t="e">
        <f>VLOOKUP(B8,'пр.взв.'!B7:E22,3,FALSE)</f>
        <v>#N/A</v>
      </c>
      <c r="F8" s="133" t="e">
        <f>VLOOKUP(B8,'пр.взв.'!B7:E22,4,FALSE)</f>
        <v>#N/A</v>
      </c>
      <c r="G8" s="125"/>
      <c r="H8" s="84"/>
      <c r="I8" s="130"/>
      <c r="J8" s="84"/>
      <c r="K8" s="62" t="s">
        <v>26</v>
      </c>
    </row>
    <row r="9" spans="1:11" ht="19.5" customHeight="1" thickBot="1">
      <c r="A9" s="116"/>
      <c r="B9" s="118"/>
      <c r="C9" s="129"/>
      <c r="D9" s="136"/>
      <c r="E9" s="124"/>
      <c r="F9" s="134"/>
      <c r="G9" s="126"/>
      <c r="H9" s="82"/>
      <c r="I9" s="126"/>
      <c r="J9" s="82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14">
        <v>2</v>
      </c>
      <c r="B12" s="117"/>
      <c r="C12" s="119" t="s">
        <v>22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84"/>
      <c r="I12" s="130"/>
      <c r="J12" s="84"/>
      <c r="K12" s="61" t="s">
        <v>25</v>
      </c>
    </row>
    <row r="13" spans="1:11" ht="19.5" customHeight="1" thickBot="1">
      <c r="A13" s="115"/>
      <c r="B13" s="118"/>
      <c r="C13" s="120"/>
      <c r="D13" s="122"/>
      <c r="E13" s="124"/>
      <c r="F13" s="124"/>
      <c r="G13" s="126"/>
      <c r="H13" s="82"/>
      <c r="I13" s="126"/>
      <c r="J13" s="82"/>
      <c r="K13" s="62" t="s">
        <v>2</v>
      </c>
    </row>
    <row r="14" spans="1:11" ht="19.5" customHeight="1">
      <c r="A14" s="115"/>
      <c r="B14" s="117"/>
      <c r="C14" s="128" t="s">
        <v>23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84"/>
      <c r="I14" s="130"/>
      <c r="J14" s="84"/>
      <c r="K14" s="62" t="s">
        <v>26</v>
      </c>
    </row>
    <row r="15" spans="1:11" ht="19.5" customHeight="1" thickBot="1">
      <c r="A15" s="116"/>
      <c r="B15" s="118"/>
      <c r="C15" s="129"/>
      <c r="D15" s="122"/>
      <c r="E15" s="124"/>
      <c r="F15" s="124"/>
      <c r="G15" s="126"/>
      <c r="H15" s="82"/>
      <c r="I15" s="126"/>
      <c r="J15" s="82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14"/>
      <c r="B19" s="117"/>
      <c r="C19" s="119" t="s">
        <v>22</v>
      </c>
      <c r="D19" s="121" t="e">
        <f>VLOOKUP(B19,'пр.взв.'!B7:E22,2,FALSE)</f>
        <v>#N/A</v>
      </c>
      <c r="E19" s="132" t="e">
        <f>VLOOKUP(B19,'пр.взв.'!B7:E22,3,FALSE)</f>
        <v>#N/A</v>
      </c>
      <c r="F19" s="132" t="e">
        <f>VLOOKUP(B19,'пр.взв.'!B7:E22,4,FALSE)</f>
        <v>#N/A</v>
      </c>
      <c r="G19" s="130"/>
      <c r="H19" s="84"/>
      <c r="I19" s="130"/>
      <c r="J19" s="84"/>
      <c r="K19" s="61" t="s">
        <v>25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82"/>
      <c r="I20" s="126"/>
      <c r="J20" s="82"/>
      <c r="K20" s="62" t="s">
        <v>2</v>
      </c>
    </row>
    <row r="21" spans="1:11" ht="19.5" customHeight="1">
      <c r="A21" s="115"/>
      <c r="B21" s="117"/>
      <c r="C21" s="128" t="s">
        <v>23</v>
      </c>
      <c r="D21" s="127" t="e">
        <f>VLOOKUP(B21,'пр.взв.'!B7:E22,2,FALSE)</f>
        <v>#N/A</v>
      </c>
      <c r="E21" s="123" t="e">
        <f>VLOOKUP(B21,'пр.взв.'!B7:E22,3,FALSE)</f>
        <v>#N/A</v>
      </c>
      <c r="F21" s="123" t="e">
        <f>VLOOKUP(B21,'пр.взв.'!B7:E22,4,FALSE)</f>
        <v>#N/A</v>
      </c>
      <c r="G21" s="125"/>
      <c r="H21" s="84"/>
      <c r="I21" s="130"/>
      <c r="J21" s="84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82"/>
      <c r="I22" s="126"/>
      <c r="J22" s="82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5" t="s">
        <v>13</v>
      </c>
      <c r="B1" s="155"/>
      <c r="C1" s="155"/>
      <c r="D1" s="155"/>
      <c r="E1" s="155"/>
      <c r="F1" s="155"/>
    </row>
    <row r="2" spans="1:6" ht="28.5" customHeight="1">
      <c r="A2" s="154" t="str">
        <f>HYPERLINK('[1]реквизиты'!$A$2)</f>
        <v>Europe Championship  Youth/1992-93/  on SAMBO</v>
      </c>
      <c r="B2" s="154"/>
      <c r="C2" s="154"/>
      <c r="D2" s="154"/>
      <c r="E2" s="154"/>
      <c r="F2" s="154"/>
    </row>
    <row r="3" spans="1:10" ht="17.25" customHeight="1">
      <c r="A3" s="156" t="str">
        <f>HYPERLINK('[1]реквизиты'!$A$3)</f>
        <v>April 15-19, 2010        Nea Moudania, Greece</v>
      </c>
      <c r="B3" s="156"/>
      <c r="C3" s="156"/>
      <c r="D3" s="156"/>
      <c r="E3" s="156"/>
      <c r="F3" s="156"/>
      <c r="G3" s="11"/>
      <c r="H3" s="11"/>
      <c r="I3" s="11"/>
      <c r="J3" s="12"/>
    </row>
    <row r="4" spans="1:10" ht="21.75" customHeight="1" thickBot="1">
      <c r="A4" s="140" t="s">
        <v>58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4" t="s">
        <v>6</v>
      </c>
      <c r="C5" s="141" t="s">
        <v>7</v>
      </c>
      <c r="D5" s="141" t="s">
        <v>33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5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6">
        <v>1</v>
      </c>
      <c r="B7" s="147">
        <v>1</v>
      </c>
      <c r="C7" s="148" t="s">
        <v>43</v>
      </c>
      <c r="D7" s="143" t="s">
        <v>44</v>
      </c>
      <c r="E7" s="146" t="s">
        <v>45</v>
      </c>
      <c r="F7" s="149"/>
    </row>
    <row r="8" spans="1:6" ht="12.75" customHeight="1">
      <c r="A8" s="146"/>
      <c r="B8" s="147"/>
      <c r="C8" s="148"/>
      <c r="D8" s="143"/>
      <c r="E8" s="146"/>
      <c r="F8" s="150"/>
    </row>
    <row r="9" spans="1:6" ht="12.75" customHeight="1">
      <c r="A9" s="146">
        <v>2</v>
      </c>
      <c r="B9" s="147">
        <v>2</v>
      </c>
      <c r="C9" s="148" t="s">
        <v>46</v>
      </c>
      <c r="D9" s="143" t="s">
        <v>47</v>
      </c>
      <c r="E9" s="146" t="s">
        <v>48</v>
      </c>
      <c r="F9" s="151"/>
    </row>
    <row r="10" spans="1:6" ht="12.75" customHeight="1">
      <c r="A10" s="146"/>
      <c r="B10" s="147"/>
      <c r="C10" s="148"/>
      <c r="D10" s="143"/>
      <c r="E10" s="146"/>
      <c r="F10" s="150"/>
    </row>
    <row r="11" spans="1:6" ht="12.75" customHeight="1">
      <c r="A11" s="146">
        <v>3</v>
      </c>
      <c r="B11" s="147">
        <v>3</v>
      </c>
      <c r="C11" s="148" t="s">
        <v>49</v>
      </c>
      <c r="D11" s="143" t="s">
        <v>47</v>
      </c>
      <c r="E11" s="146" t="s">
        <v>50</v>
      </c>
      <c r="F11" s="151"/>
    </row>
    <row r="12" spans="1:6" ht="15" customHeight="1">
      <c r="A12" s="146"/>
      <c r="B12" s="147"/>
      <c r="C12" s="148"/>
      <c r="D12" s="143"/>
      <c r="E12" s="146"/>
      <c r="F12" s="150"/>
    </row>
    <row r="13" spans="1:6" ht="12.75" customHeight="1">
      <c r="A13" s="146">
        <v>4</v>
      </c>
      <c r="B13" s="147">
        <v>4</v>
      </c>
      <c r="C13" s="148" t="s">
        <v>51</v>
      </c>
      <c r="D13" s="143" t="s">
        <v>44</v>
      </c>
      <c r="E13" s="146" t="s">
        <v>52</v>
      </c>
      <c r="F13" s="151"/>
    </row>
    <row r="14" spans="1:6" ht="15" customHeight="1">
      <c r="A14" s="146"/>
      <c r="B14" s="147"/>
      <c r="C14" s="148"/>
      <c r="D14" s="143"/>
      <c r="E14" s="146"/>
      <c r="F14" s="150"/>
    </row>
    <row r="15" spans="1:6" ht="15" customHeight="1">
      <c r="A15" s="146">
        <v>5</v>
      </c>
      <c r="B15" s="147">
        <v>5</v>
      </c>
      <c r="C15" s="148" t="s">
        <v>53</v>
      </c>
      <c r="D15" s="143" t="s">
        <v>44</v>
      </c>
      <c r="E15" s="146" t="s">
        <v>54</v>
      </c>
      <c r="F15" s="151"/>
    </row>
    <row r="16" spans="1:6" ht="15.75" customHeight="1">
      <c r="A16" s="146"/>
      <c r="B16" s="147"/>
      <c r="C16" s="148"/>
      <c r="D16" s="143"/>
      <c r="E16" s="146"/>
      <c r="F16" s="150"/>
    </row>
    <row r="17" spans="1:6" ht="12.75" customHeight="1">
      <c r="A17" s="146">
        <v>6</v>
      </c>
      <c r="B17" s="147">
        <v>6</v>
      </c>
      <c r="C17" s="148" t="s">
        <v>55</v>
      </c>
      <c r="D17" s="143" t="s">
        <v>56</v>
      </c>
      <c r="E17" s="146" t="s">
        <v>57</v>
      </c>
      <c r="F17" s="151"/>
    </row>
    <row r="18" spans="1:6" ht="15" customHeight="1">
      <c r="A18" s="146"/>
      <c r="B18" s="147"/>
      <c r="C18" s="148"/>
      <c r="D18" s="143"/>
      <c r="E18" s="146"/>
      <c r="F18" s="150"/>
    </row>
    <row r="19" spans="1:6" ht="12.75" customHeight="1">
      <c r="A19" s="146">
        <v>7</v>
      </c>
      <c r="B19" s="152"/>
      <c r="C19" s="148"/>
      <c r="D19" s="143"/>
      <c r="E19" s="146"/>
      <c r="F19" s="143"/>
    </row>
    <row r="20" spans="1:6" ht="15" customHeight="1">
      <c r="A20" s="146"/>
      <c r="B20" s="153"/>
      <c r="C20" s="148"/>
      <c r="D20" s="143"/>
      <c r="E20" s="146"/>
      <c r="F20" s="143"/>
    </row>
    <row r="21" spans="1:6" ht="12.75" customHeight="1">
      <c r="A21" s="146">
        <v>8</v>
      </c>
      <c r="B21" s="152"/>
      <c r="C21" s="148"/>
      <c r="D21" s="143"/>
      <c r="E21" s="146"/>
      <c r="F21" s="143"/>
    </row>
    <row r="22" spans="1:6" ht="15" customHeight="1">
      <c r="A22" s="146"/>
      <c r="B22" s="153"/>
      <c r="C22" s="148"/>
      <c r="D22" s="143"/>
      <c r="E22" s="146"/>
      <c r="F22" s="143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0" t="str">
        <f>HYPERLINK('[1]реквизиты'!$A$2)</f>
        <v>Europe Championship  Youth/1992-93/  on SAMBO</v>
      </c>
      <c r="D1" s="161"/>
      <c r="E1" s="161"/>
      <c r="F1" s="161"/>
      <c r="G1" s="161"/>
      <c r="H1" s="161"/>
      <c r="I1" s="161"/>
      <c r="J1" s="16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3">
        <f>HYPERLINK('[2]ИТ.ПР'!$A$8)</f>
      </c>
      <c r="D2" s="163"/>
      <c r="E2" s="163"/>
      <c r="F2" s="163"/>
      <c r="G2" s="163"/>
      <c r="H2" s="163"/>
      <c r="I2" s="163"/>
      <c r="J2" s="163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4" t="str">
        <f>HYPERLINK('пр.взв.'!A4)</f>
        <v>Weight category  56F кg.</v>
      </c>
      <c r="D3" s="165"/>
      <c r="E3" s="165"/>
      <c r="F3" s="165"/>
      <c r="G3" s="165"/>
      <c r="H3" s="165"/>
      <c r="I3" s="165"/>
      <c r="J3" s="166"/>
      <c r="K3" s="43"/>
      <c r="L3" s="43"/>
      <c r="M3" s="43"/>
    </row>
    <row r="4" spans="1:13" ht="16.5" thickBot="1">
      <c r="A4" s="159" t="s">
        <v>0</v>
      </c>
      <c r="B4" s="15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7">
        <v>1</v>
      </c>
      <c r="B5" s="169" t="str">
        <f>VLOOKUP(A5,'пр.взв.'!B7:C22,2,FALSE)</f>
        <v>PARPILLON Hortense</v>
      </c>
      <c r="C5" s="171" t="str">
        <f>VLOOKUP(B5,'пр.взв.'!C7:D22,2,FALSE)</f>
        <v>1993</v>
      </c>
      <c r="D5" s="173" t="str">
        <f>VLOOKUP(A5,'пр.взв.'!B5:E20,4,FALSE)</f>
        <v>FRA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8"/>
      <c r="B6" s="170"/>
      <c r="C6" s="172"/>
      <c r="D6" s="174"/>
      <c r="E6" s="15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5">
        <v>5</v>
      </c>
      <c r="B7" s="176" t="str">
        <f>VLOOKUP(A7,'пр.взв.'!B9:C24,2,FALSE)</f>
        <v>SHEVCHENKO Anastasiya</v>
      </c>
      <c r="C7" s="177" t="str">
        <f>VLOOKUP(B7,'пр.взв.'!C9:D24,2,FALSE)</f>
        <v>1993</v>
      </c>
      <c r="D7" s="178" t="str">
        <f>VLOOKUP(A7,'пр.взв.'!B5:E20,4,FALSE)</f>
        <v>UKR</v>
      </c>
      <c r="E7" s="15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8"/>
      <c r="B8" s="170"/>
      <c r="C8" s="172"/>
      <c r="D8" s="179"/>
      <c r="E8" s="20"/>
      <c r="F8" s="22"/>
      <c r="G8" s="157"/>
      <c r="H8" s="26"/>
      <c r="I8" s="20"/>
      <c r="J8" s="20"/>
      <c r="K8" s="20"/>
      <c r="L8" s="20"/>
      <c r="M8" s="20"/>
    </row>
    <row r="9" spans="1:13" ht="15" customHeight="1" thickBot="1">
      <c r="A9" s="167">
        <v>3</v>
      </c>
      <c r="B9" s="169" t="str">
        <f>VLOOKUP(A9,'пр.взв.'!B11:C26,2,FALSE)</f>
        <v>BOSTAN Maria</v>
      </c>
      <c r="C9" s="171" t="str">
        <f>VLOOKUP(B9,'пр.взв.'!C11:D26,2,FALSE)</f>
        <v>1992</v>
      </c>
      <c r="D9" s="173" t="str">
        <f>VLOOKUP(A9,'пр.взв.'!B5:E20,4,FALSE)</f>
        <v>MDA</v>
      </c>
      <c r="E9" s="20"/>
      <c r="F9" s="22"/>
      <c r="G9" s="158"/>
      <c r="H9" s="2"/>
      <c r="I9" s="24"/>
      <c r="J9" s="22"/>
      <c r="K9" s="20"/>
      <c r="L9" s="20"/>
      <c r="M9" s="20"/>
    </row>
    <row r="10" spans="1:13" ht="15" customHeight="1">
      <c r="A10" s="168"/>
      <c r="B10" s="170"/>
      <c r="C10" s="172"/>
      <c r="D10" s="174"/>
      <c r="E10" s="157" t="s">
        <v>59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5">
        <v>7</v>
      </c>
      <c r="B11" s="181" t="e">
        <f>VLOOKUP(A11,'пр.взв.'!B13:C28,2,FALSE)</f>
        <v>#N/A</v>
      </c>
      <c r="C11" s="183" t="e">
        <f>VLOOKUP(B11,'пр.взв.'!C13:D28,2,FALSE)</f>
        <v>#N/A</v>
      </c>
      <c r="D11" s="185" t="e">
        <f>VLOOKUP(A11,'пр.взв.'!B5:E20,4,FALSE)</f>
        <v>#N/A</v>
      </c>
      <c r="E11" s="15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80"/>
      <c r="B12" s="182"/>
      <c r="C12" s="184"/>
      <c r="D12" s="18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7"/>
      <c r="J14" s="33"/>
      <c r="K14" s="23"/>
      <c r="L14" s="23"/>
      <c r="M14" s="20"/>
    </row>
    <row r="15" spans="1:10" ht="15" customHeight="1" thickBot="1">
      <c r="A15" s="159" t="s">
        <v>3</v>
      </c>
      <c r="B15" s="159"/>
      <c r="C15" s="72"/>
      <c r="D15" s="72"/>
      <c r="E15" s="20"/>
      <c r="F15" s="20"/>
      <c r="G15" s="20"/>
      <c r="H15" s="20"/>
      <c r="I15" s="158"/>
      <c r="J15" s="2"/>
    </row>
    <row r="16" spans="1:10" ht="15" customHeight="1" thickBot="1">
      <c r="A16" s="167">
        <v>2</v>
      </c>
      <c r="B16" s="169" t="str">
        <f>VLOOKUP(A16,'пр.взв.'!B7:C22,2,FALSE)</f>
        <v> SHATRAUSKAYA Rehina</v>
      </c>
      <c r="C16" s="171" t="str">
        <f>VLOOKUP(B16,'пр.взв.'!C7:D22,2,FALSE)</f>
        <v>1992</v>
      </c>
      <c r="D16" s="173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8"/>
      <c r="B17" s="170"/>
      <c r="C17" s="172"/>
      <c r="D17" s="174"/>
      <c r="E17" s="157"/>
      <c r="F17" s="20"/>
      <c r="G17" s="25"/>
      <c r="H17" s="22"/>
      <c r="I17" s="30"/>
      <c r="J17" s="2"/>
    </row>
    <row r="18" spans="1:10" ht="15" customHeight="1" thickBot="1">
      <c r="A18" s="175">
        <v>6</v>
      </c>
      <c r="B18" s="176" t="str">
        <f>VLOOKUP(A18,'пр.взв.'!B9:C24,2,FALSE)</f>
        <v>LAZARYAN Asya</v>
      </c>
      <c r="C18" s="177" t="str">
        <f>VLOOKUP(B18,'пр.взв.'!C9:D24,2,FALSE)</f>
        <v>1994</v>
      </c>
      <c r="D18" s="178" t="str">
        <f>VLOOKUP(A18,'пр.взв.'!B6:E21,4,FALSE)</f>
        <v>ARM</v>
      </c>
      <c r="E18" s="158"/>
      <c r="F18" s="21"/>
      <c r="G18" s="24"/>
      <c r="H18" s="22"/>
      <c r="I18" s="30"/>
      <c r="J18" s="2"/>
    </row>
    <row r="19" spans="1:10" ht="15" customHeight="1" thickBot="1">
      <c r="A19" s="168"/>
      <c r="B19" s="170"/>
      <c r="C19" s="172"/>
      <c r="D19" s="179"/>
      <c r="E19" s="20"/>
      <c r="F19" s="22"/>
      <c r="G19" s="157"/>
      <c r="H19" s="26"/>
      <c r="I19" s="30"/>
      <c r="J19" s="2"/>
    </row>
    <row r="20" spans="1:8" ht="15" customHeight="1" thickBot="1">
      <c r="A20" s="167">
        <v>4</v>
      </c>
      <c r="B20" s="169" t="str">
        <f>VLOOKUP(A20,'пр.взв.'!B11:C26,2,FALSE)</f>
        <v>KOSTENKO Valentina</v>
      </c>
      <c r="C20" s="171" t="str">
        <f>VLOOKUP(B20,'пр.взв.'!C11:D26,2,FALSE)</f>
        <v>1993</v>
      </c>
      <c r="D20" s="173" t="str">
        <f>VLOOKUP(A20,'пр.взв.'!B6:E21,4,FALSE)</f>
        <v>RUS</v>
      </c>
      <c r="E20" s="20"/>
      <c r="F20" s="22"/>
      <c r="G20" s="158"/>
      <c r="H20" s="2"/>
    </row>
    <row r="21" spans="1:8" ht="15" customHeight="1">
      <c r="A21" s="168"/>
      <c r="B21" s="170"/>
      <c r="C21" s="172"/>
      <c r="D21" s="174"/>
      <c r="E21" s="157" t="s">
        <v>60</v>
      </c>
      <c r="F21" s="23"/>
      <c r="G21" s="24"/>
      <c r="H21" s="22"/>
    </row>
    <row r="22" spans="1:8" ht="15" customHeight="1" thickBot="1">
      <c r="A22" s="175">
        <v>8</v>
      </c>
      <c r="B22" s="181" t="e">
        <f>VLOOKUP(A22,'пр.взв.'!B13:C28,2,FALSE)</f>
        <v>#N/A</v>
      </c>
      <c r="C22" s="183" t="e">
        <f>VLOOKUP(B22,'пр.взв.'!C13:D28,2,FALSE)</f>
        <v>#N/A</v>
      </c>
      <c r="D22" s="185" t="e">
        <f>VLOOKUP(A22,'пр.взв.'!B6:E21,4,FALSE)</f>
        <v>#N/A</v>
      </c>
      <c r="E22" s="158"/>
      <c r="F22" s="20"/>
      <c r="G22" s="25"/>
      <c r="H22" s="22"/>
    </row>
    <row r="23" spans="1:8" ht="15" customHeight="1" thickBot="1">
      <c r="A23" s="180"/>
      <c r="B23" s="182"/>
      <c r="C23" s="184"/>
      <c r="D23" s="18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1" t="s">
        <v>28</v>
      </c>
      <c r="C1" s="221"/>
      <c r="D1" s="221"/>
      <c r="E1" s="221"/>
      <c r="F1" s="221"/>
      <c r="G1" s="221"/>
      <c r="H1" s="221"/>
      <c r="I1" s="221"/>
      <c r="J1" s="64"/>
      <c r="K1" s="221" t="s">
        <v>28</v>
      </c>
      <c r="L1" s="221"/>
      <c r="M1" s="221"/>
      <c r="N1" s="221"/>
      <c r="O1" s="221"/>
      <c r="P1" s="221"/>
      <c r="Q1" s="221"/>
      <c r="R1" s="221"/>
    </row>
    <row r="2" spans="2:18" ht="24.75" customHeight="1">
      <c r="B2" s="211" t="str">
        <f>HYPERLINK('пр.взв.'!A4)</f>
        <v>Weight category  56F кg.</v>
      </c>
      <c r="C2" s="212"/>
      <c r="D2" s="212"/>
      <c r="E2" s="212"/>
      <c r="F2" s="212"/>
      <c r="G2" s="212"/>
      <c r="H2" s="212"/>
      <c r="I2" s="212"/>
      <c r="J2" s="65"/>
      <c r="K2" s="211" t="str">
        <f>HYPERLINK('пр.взв.'!A4)</f>
        <v>Weight category  56F кg.</v>
      </c>
      <c r="L2" s="212"/>
      <c r="M2" s="212"/>
      <c r="N2" s="212"/>
      <c r="O2" s="212"/>
      <c r="P2" s="212"/>
      <c r="Q2" s="212"/>
      <c r="R2" s="212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32</v>
      </c>
      <c r="B4" s="208" t="s">
        <v>6</v>
      </c>
      <c r="C4" s="210" t="s">
        <v>7</v>
      </c>
      <c r="D4" s="210" t="s">
        <v>8</v>
      </c>
      <c r="E4" s="210" t="s">
        <v>16</v>
      </c>
      <c r="F4" s="201" t="s">
        <v>17</v>
      </c>
      <c r="G4" s="203" t="s">
        <v>19</v>
      </c>
      <c r="H4" s="205" t="s">
        <v>20</v>
      </c>
      <c r="I4" s="207" t="s">
        <v>18</v>
      </c>
      <c r="J4" s="132" t="s">
        <v>32</v>
      </c>
      <c r="K4" s="208" t="s">
        <v>6</v>
      </c>
      <c r="L4" s="210" t="s">
        <v>7</v>
      </c>
      <c r="M4" s="210" t="s">
        <v>8</v>
      </c>
      <c r="N4" s="210" t="s">
        <v>16</v>
      </c>
      <c r="O4" s="201" t="s">
        <v>17</v>
      </c>
      <c r="P4" s="203" t="s">
        <v>19</v>
      </c>
      <c r="Q4" s="205" t="s">
        <v>20</v>
      </c>
      <c r="R4" s="207" t="s">
        <v>18</v>
      </c>
    </row>
    <row r="5" spans="1:18" ht="12.75" customHeight="1" thickBot="1">
      <c r="A5" s="124"/>
      <c r="B5" s="209" t="s">
        <v>6</v>
      </c>
      <c r="C5" s="202" t="s">
        <v>7</v>
      </c>
      <c r="D5" s="202" t="s">
        <v>8</v>
      </c>
      <c r="E5" s="202" t="s">
        <v>16</v>
      </c>
      <c r="F5" s="202" t="s">
        <v>17</v>
      </c>
      <c r="G5" s="204"/>
      <c r="H5" s="206"/>
      <c r="I5" s="134" t="s">
        <v>18</v>
      </c>
      <c r="J5" s="124"/>
      <c r="K5" s="209" t="s">
        <v>6</v>
      </c>
      <c r="L5" s="202" t="s">
        <v>7</v>
      </c>
      <c r="M5" s="202" t="s">
        <v>8</v>
      </c>
      <c r="N5" s="202" t="s">
        <v>16</v>
      </c>
      <c r="O5" s="202" t="s">
        <v>17</v>
      </c>
      <c r="P5" s="204"/>
      <c r="Q5" s="206"/>
      <c r="R5" s="134" t="s">
        <v>18</v>
      </c>
    </row>
    <row r="6" spans="1:18" ht="12.75" customHeight="1">
      <c r="A6" s="222">
        <v>1</v>
      </c>
      <c r="B6" s="197">
        <v>1</v>
      </c>
      <c r="C6" s="199" t="str">
        <f>VLOOKUP(B6,'пр.взв.'!B7:E22,2,FALSE)</f>
        <v>PARPILLON Hortense</v>
      </c>
      <c r="D6" s="200" t="str">
        <f>VLOOKUP(B6,'пр.взв.'!B7:F22,3,FALSE)</f>
        <v>1993</v>
      </c>
      <c r="E6" s="200" t="str">
        <f>VLOOKUP(B6,'пр.взв.'!B7:E22,4,FALSE)</f>
        <v>FRA</v>
      </c>
      <c r="F6" s="187"/>
      <c r="G6" s="196"/>
      <c r="H6" s="150"/>
      <c r="I6" s="189"/>
      <c r="J6" s="222">
        <v>3</v>
      </c>
      <c r="K6" s="197">
        <v>2</v>
      </c>
      <c r="L6" s="199" t="str">
        <f>VLOOKUP(K6,'пр.взв.'!B7:E22,2,FALSE)</f>
        <v> SHATRAUSKAYA Rehina</v>
      </c>
      <c r="M6" s="200" t="str">
        <f>VLOOKUP(K6,'пр.взв.'!B7:F22,3,FALSE)</f>
        <v>1992</v>
      </c>
      <c r="N6" s="200" t="str">
        <f>VLOOKUP(K6,'пр.взв.'!B7:E22,4,FALSE)</f>
        <v>BLR</v>
      </c>
      <c r="O6" s="187"/>
      <c r="P6" s="196"/>
      <c r="Q6" s="150"/>
      <c r="R6" s="189"/>
    </row>
    <row r="7" spans="1:18" ht="12.75" customHeight="1">
      <c r="A7" s="223"/>
      <c r="B7" s="198"/>
      <c r="C7" s="193"/>
      <c r="D7" s="195"/>
      <c r="E7" s="195"/>
      <c r="F7" s="195"/>
      <c r="G7" s="195"/>
      <c r="H7" s="143"/>
      <c r="I7" s="146"/>
      <c r="J7" s="223"/>
      <c r="K7" s="198"/>
      <c r="L7" s="193"/>
      <c r="M7" s="195"/>
      <c r="N7" s="195"/>
      <c r="O7" s="195"/>
      <c r="P7" s="195"/>
      <c r="Q7" s="143"/>
      <c r="R7" s="146"/>
    </row>
    <row r="8" spans="1:18" ht="12.75" customHeight="1">
      <c r="A8" s="223"/>
      <c r="B8" s="190">
        <v>5</v>
      </c>
      <c r="C8" s="192" t="str">
        <f>VLOOKUP(B8,'пр.взв.'!B7:E22,2,FALSE)</f>
        <v>SHEVCHENKO Anastasiya</v>
      </c>
      <c r="D8" s="194" t="str">
        <f>VLOOKUP(B8,'пр.взв.'!B7:F22,3,FALSE)</f>
        <v>1993</v>
      </c>
      <c r="E8" s="194" t="str">
        <f>VLOOKUP(B8,'пр.взв.'!B7:E22,4,FALSE)</f>
        <v>UKR</v>
      </c>
      <c r="F8" s="186"/>
      <c r="G8" s="186"/>
      <c r="H8" s="188"/>
      <c r="I8" s="188"/>
      <c r="J8" s="223"/>
      <c r="K8" s="190">
        <v>6</v>
      </c>
      <c r="L8" s="192" t="str">
        <f>VLOOKUP(K8,'пр.взв.'!B7:E22,2,FALSE)</f>
        <v>LAZARYAN Asya</v>
      </c>
      <c r="M8" s="194" t="str">
        <f>VLOOKUP(K8,'пр.взв.'!B7:F22,3,FALSE)</f>
        <v>1994</v>
      </c>
      <c r="N8" s="194" t="str">
        <f>VLOOKUP(K8,'пр.взв.'!B7:E22,4,FALSE)</f>
        <v>ARM</v>
      </c>
      <c r="O8" s="186"/>
      <c r="P8" s="186"/>
      <c r="Q8" s="188"/>
      <c r="R8" s="188"/>
    </row>
    <row r="9" spans="1:18" ht="13.5" customHeight="1" thickBot="1">
      <c r="A9" s="225"/>
      <c r="B9" s="218"/>
      <c r="C9" s="219"/>
      <c r="D9" s="220"/>
      <c r="E9" s="220"/>
      <c r="F9" s="216"/>
      <c r="G9" s="216"/>
      <c r="H9" s="217"/>
      <c r="I9" s="217"/>
      <c r="J9" s="225"/>
      <c r="K9" s="218"/>
      <c r="L9" s="219"/>
      <c r="M9" s="220"/>
      <c r="N9" s="220"/>
      <c r="O9" s="216"/>
      <c r="P9" s="216"/>
      <c r="Q9" s="217"/>
      <c r="R9" s="217"/>
    </row>
    <row r="10" spans="1:18" ht="12.75" customHeight="1">
      <c r="A10" s="222">
        <v>2</v>
      </c>
      <c r="B10" s="191">
        <v>3</v>
      </c>
      <c r="C10" s="199" t="str">
        <f>VLOOKUP(B10,'пр.взв.'!B7:E22,2,FALSE)</f>
        <v>BOSTAN Maria</v>
      </c>
      <c r="D10" s="200" t="str">
        <f>VLOOKUP(B10,'пр.взв.'!B7:F22,3,FALSE)</f>
        <v>1992</v>
      </c>
      <c r="E10" s="200" t="str">
        <f>VLOOKUP(B10,'пр.взв.'!B7:E22,4,FALSE)</f>
        <v>MDA</v>
      </c>
      <c r="F10" s="195"/>
      <c r="G10" s="214"/>
      <c r="H10" s="143"/>
      <c r="I10" s="194"/>
      <c r="J10" s="222">
        <v>4</v>
      </c>
      <c r="K10" s="191">
        <v>4</v>
      </c>
      <c r="L10" s="199" t="str">
        <f>VLOOKUP(K10,'пр.взв.'!B7:E22,2,FALSE)</f>
        <v>KOSTENKO Valentina</v>
      </c>
      <c r="M10" s="200" t="str">
        <f>VLOOKUP(K10,'пр.взв.'!B7:F22,3,FALSE)</f>
        <v>1993</v>
      </c>
      <c r="N10" s="200" t="str">
        <f>VLOOKUP(K10,'пр.взв.'!B7:E22,4,FALSE)</f>
        <v>RUS</v>
      </c>
      <c r="O10" s="195"/>
      <c r="P10" s="214"/>
      <c r="Q10" s="143"/>
      <c r="R10" s="194"/>
    </row>
    <row r="11" spans="1:18" ht="12.75" customHeight="1">
      <c r="A11" s="223"/>
      <c r="B11" s="215"/>
      <c r="C11" s="193"/>
      <c r="D11" s="195"/>
      <c r="E11" s="195"/>
      <c r="F11" s="195"/>
      <c r="G11" s="195"/>
      <c r="H11" s="143"/>
      <c r="I11" s="146"/>
      <c r="J11" s="223"/>
      <c r="K11" s="215"/>
      <c r="L11" s="193"/>
      <c r="M11" s="195"/>
      <c r="N11" s="195"/>
      <c r="O11" s="195"/>
      <c r="P11" s="195"/>
      <c r="Q11" s="143"/>
      <c r="R11" s="146"/>
    </row>
    <row r="12" spans="1:18" ht="12.75" customHeight="1">
      <c r="A12" s="223"/>
      <c r="B12" s="190">
        <v>7</v>
      </c>
      <c r="C12" s="192" t="e">
        <f>VLOOKUP(B12,'пр.взв.'!B7:E22,2,FALSE)</f>
        <v>#N/A</v>
      </c>
      <c r="D12" s="194" t="e">
        <f>VLOOKUP(B12,'пр.взв.'!B7:F22,3,FALSE)</f>
        <v>#N/A</v>
      </c>
      <c r="E12" s="194" t="e">
        <f>VLOOKUP(B12,'пр.взв.'!B7:E22,4,FALSE)</f>
        <v>#N/A</v>
      </c>
      <c r="F12" s="186"/>
      <c r="G12" s="186"/>
      <c r="H12" s="188"/>
      <c r="I12" s="188"/>
      <c r="J12" s="223"/>
      <c r="K12" s="190">
        <v>8</v>
      </c>
      <c r="L12" s="192" t="e">
        <f>VLOOKUP(K12,'пр.взв.'!B7:E22,2,FALSE)</f>
        <v>#N/A</v>
      </c>
      <c r="M12" s="194" t="e">
        <f>VLOOKUP(K12,'пр.взв.'!B7:F22,3,FALSE)</f>
        <v>#N/A</v>
      </c>
      <c r="N12" s="194" t="e">
        <f>VLOOKUP(K12,'пр.взв.'!B7:E22,4,FALSE)</f>
        <v>#N/A</v>
      </c>
      <c r="O12" s="186"/>
      <c r="P12" s="186"/>
      <c r="Q12" s="188"/>
      <c r="R12" s="188"/>
    </row>
    <row r="13" spans="1:18" ht="12.75" customHeight="1">
      <c r="A13" s="224"/>
      <c r="B13" s="191"/>
      <c r="C13" s="193"/>
      <c r="D13" s="195"/>
      <c r="E13" s="195"/>
      <c r="F13" s="187"/>
      <c r="G13" s="187"/>
      <c r="H13" s="189"/>
      <c r="I13" s="189"/>
      <c r="J13" s="224"/>
      <c r="K13" s="191"/>
      <c r="L13" s="193"/>
      <c r="M13" s="195"/>
      <c r="N13" s="195"/>
      <c r="O13" s="187"/>
      <c r="P13" s="187"/>
      <c r="Q13" s="189"/>
      <c r="R13" s="189"/>
    </row>
    <row r="16" spans="2:18" ht="24.75" customHeight="1" thickBot="1">
      <c r="B16" s="66" t="s">
        <v>2</v>
      </c>
      <c r="C16" s="213" t="s">
        <v>35</v>
      </c>
      <c r="D16" s="213"/>
      <c r="E16" s="213"/>
      <c r="F16" s="213"/>
      <c r="G16" s="213"/>
      <c r="H16" s="213"/>
      <c r="I16" s="213"/>
      <c r="J16" s="75"/>
      <c r="K16" s="66" t="s">
        <v>3</v>
      </c>
      <c r="L16" s="213" t="s">
        <v>35</v>
      </c>
      <c r="M16" s="213"/>
      <c r="N16" s="213"/>
      <c r="O16" s="213"/>
      <c r="P16" s="213"/>
      <c r="Q16" s="213"/>
      <c r="R16" s="213"/>
    </row>
    <row r="17" spans="1:18" ht="12.75" customHeight="1">
      <c r="A17" s="132" t="s">
        <v>32</v>
      </c>
      <c r="B17" s="208" t="s">
        <v>6</v>
      </c>
      <c r="C17" s="210" t="s">
        <v>7</v>
      </c>
      <c r="D17" s="210" t="s">
        <v>8</v>
      </c>
      <c r="E17" s="210" t="s">
        <v>16</v>
      </c>
      <c r="F17" s="201" t="s">
        <v>17</v>
      </c>
      <c r="G17" s="203" t="s">
        <v>19</v>
      </c>
      <c r="H17" s="205" t="s">
        <v>20</v>
      </c>
      <c r="I17" s="207" t="s">
        <v>18</v>
      </c>
      <c r="J17" s="132" t="s">
        <v>32</v>
      </c>
      <c r="K17" s="208" t="s">
        <v>6</v>
      </c>
      <c r="L17" s="210" t="s">
        <v>7</v>
      </c>
      <c r="M17" s="210" t="s">
        <v>8</v>
      </c>
      <c r="N17" s="210" t="s">
        <v>16</v>
      </c>
      <c r="O17" s="201" t="s">
        <v>17</v>
      </c>
      <c r="P17" s="203" t="s">
        <v>19</v>
      </c>
      <c r="Q17" s="205" t="s">
        <v>20</v>
      </c>
      <c r="R17" s="207" t="s">
        <v>18</v>
      </c>
    </row>
    <row r="18" spans="1:18" ht="12.75" customHeight="1" thickBot="1">
      <c r="A18" s="124"/>
      <c r="B18" s="209" t="s">
        <v>6</v>
      </c>
      <c r="C18" s="202" t="s">
        <v>7</v>
      </c>
      <c r="D18" s="202" t="s">
        <v>8</v>
      </c>
      <c r="E18" s="202" t="s">
        <v>16</v>
      </c>
      <c r="F18" s="202" t="s">
        <v>17</v>
      </c>
      <c r="G18" s="204"/>
      <c r="H18" s="206"/>
      <c r="I18" s="134" t="s">
        <v>18</v>
      </c>
      <c r="J18" s="124"/>
      <c r="K18" s="209" t="s">
        <v>6</v>
      </c>
      <c r="L18" s="202" t="s">
        <v>7</v>
      </c>
      <c r="M18" s="202" t="s">
        <v>8</v>
      </c>
      <c r="N18" s="202" t="s">
        <v>16</v>
      </c>
      <c r="O18" s="202" t="s">
        <v>17</v>
      </c>
      <c r="P18" s="204"/>
      <c r="Q18" s="206"/>
      <c r="R18" s="134" t="s">
        <v>18</v>
      </c>
    </row>
    <row r="19" spans="1:18" ht="12.75" customHeight="1">
      <c r="A19" s="222">
        <v>1</v>
      </c>
      <c r="B19" s="197"/>
      <c r="C19" s="199" t="e">
        <f>VLOOKUP(B19,'пр.взв.'!B7:E22,2,FALSE)</f>
        <v>#N/A</v>
      </c>
      <c r="D19" s="200" t="e">
        <f>VLOOKUP(B19,'пр.взв.'!B7:F22,3,FALSE)</f>
        <v>#N/A</v>
      </c>
      <c r="E19" s="200" t="e">
        <f>VLOOKUP(B19,'пр.взв.'!B7:E22,4,FALSE)</f>
        <v>#N/A</v>
      </c>
      <c r="F19" s="187"/>
      <c r="G19" s="196"/>
      <c r="H19" s="150"/>
      <c r="I19" s="189"/>
      <c r="J19" s="222">
        <v>2</v>
      </c>
      <c r="K19" s="197"/>
      <c r="L19" s="199" t="e">
        <f>VLOOKUP(K19,'пр.взв.'!B7:E22,2,FALSE)</f>
        <v>#N/A</v>
      </c>
      <c r="M19" s="200" t="e">
        <f>VLOOKUP(K19,'пр.взв.'!B7:F22,3,FALSE)</f>
        <v>#N/A</v>
      </c>
      <c r="N19" s="200" t="e">
        <f>VLOOKUP(K19,'пр.взв.'!B7:E22,4,FALSE)</f>
        <v>#N/A</v>
      </c>
      <c r="O19" s="187"/>
      <c r="P19" s="196"/>
      <c r="Q19" s="150"/>
      <c r="R19" s="189"/>
    </row>
    <row r="20" spans="1:18" ht="12.75" customHeight="1">
      <c r="A20" s="223"/>
      <c r="B20" s="198"/>
      <c r="C20" s="193"/>
      <c r="D20" s="195"/>
      <c r="E20" s="195"/>
      <c r="F20" s="195"/>
      <c r="G20" s="195"/>
      <c r="H20" s="143"/>
      <c r="I20" s="146"/>
      <c r="J20" s="223"/>
      <c r="K20" s="198"/>
      <c r="L20" s="193"/>
      <c r="M20" s="195"/>
      <c r="N20" s="195"/>
      <c r="O20" s="195"/>
      <c r="P20" s="195"/>
      <c r="Q20" s="143"/>
      <c r="R20" s="146"/>
    </row>
    <row r="21" spans="1:18" ht="12.75" customHeight="1">
      <c r="A21" s="223"/>
      <c r="B21" s="190"/>
      <c r="C21" s="192" t="e">
        <f>VLOOKUP(B21,'пр.взв.'!B7:E22,2,FALSE)</f>
        <v>#N/A</v>
      </c>
      <c r="D21" s="194" t="e">
        <f>VLOOKUP(B21,'пр.взв.'!B7:F22,3,FALSE)</f>
        <v>#N/A</v>
      </c>
      <c r="E21" s="194" t="e">
        <f>VLOOKUP(B21,'пр.взв.'!B7:E22,4,FALSE)</f>
        <v>#N/A</v>
      </c>
      <c r="F21" s="186"/>
      <c r="G21" s="186"/>
      <c r="H21" s="188"/>
      <c r="I21" s="188"/>
      <c r="J21" s="223"/>
      <c r="K21" s="190"/>
      <c r="L21" s="192" t="e">
        <f>VLOOKUP(K21,'пр.взв.'!B7:E22,2,FALSE)</f>
        <v>#N/A</v>
      </c>
      <c r="M21" s="194" t="e">
        <f>VLOOKUP(K21,'пр.взв.'!B7:F22,3,FALSE)</f>
        <v>#N/A</v>
      </c>
      <c r="N21" s="194" t="e">
        <f>VLOOKUP(K21,'пр.взв.'!B7:E22,4,FALSE)</f>
        <v>#N/A</v>
      </c>
      <c r="O21" s="186"/>
      <c r="P21" s="186"/>
      <c r="Q21" s="188"/>
      <c r="R21" s="188"/>
    </row>
    <row r="22" spans="1:18" ht="12.75" customHeight="1">
      <c r="A22" s="224"/>
      <c r="B22" s="191"/>
      <c r="C22" s="193"/>
      <c r="D22" s="195"/>
      <c r="E22" s="195"/>
      <c r="F22" s="187"/>
      <c r="G22" s="187"/>
      <c r="H22" s="189"/>
      <c r="I22" s="189"/>
      <c r="J22" s="224"/>
      <c r="K22" s="191"/>
      <c r="L22" s="193"/>
      <c r="M22" s="195"/>
      <c r="N22" s="195"/>
      <c r="O22" s="187"/>
      <c r="P22" s="187"/>
      <c r="Q22" s="189"/>
      <c r="R22" s="189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300" t="s">
        <v>12</v>
      </c>
      <c r="D1" s="301"/>
      <c r="E1" s="301"/>
      <c r="F1" s="301"/>
      <c r="G1" s="301"/>
      <c r="H1" s="302"/>
      <c r="I1" s="303" t="s">
        <v>62</v>
      </c>
      <c r="J1" s="304"/>
      <c r="K1" s="304"/>
      <c r="L1" s="304"/>
      <c r="M1" s="304"/>
      <c r="N1" s="305"/>
    </row>
    <row r="2" spans="2:18" ht="26.25" customHeight="1" thickBot="1">
      <c r="B2" s="41"/>
      <c r="C2" s="294" t="s">
        <v>63</v>
      </c>
      <c r="D2" s="295"/>
      <c r="E2" s="295"/>
      <c r="F2" s="295"/>
      <c r="G2" s="295"/>
      <c r="H2" s="296"/>
      <c r="I2" s="297" t="s">
        <v>71</v>
      </c>
      <c r="J2" s="298"/>
      <c r="K2" s="298"/>
      <c r="L2" s="298"/>
      <c r="M2" s="298"/>
      <c r="N2" s="299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34">
        <v>1</v>
      </c>
      <c r="B5" s="237" t="s">
        <v>64</v>
      </c>
      <c r="C5" s="236">
        <v>1998</v>
      </c>
      <c r="D5" s="236" t="s">
        <v>65</v>
      </c>
      <c r="K5" s="255">
        <v>1</v>
      </c>
      <c r="L5" s="257">
        <v>2</v>
      </c>
      <c r="M5" s="245" t="s">
        <v>66</v>
      </c>
      <c r="N5" s="243" t="s">
        <v>54</v>
      </c>
      <c r="O5" s="40"/>
    </row>
    <row r="6" spans="1:15" ht="15" customHeight="1" thickBot="1">
      <c r="A6" s="235"/>
      <c r="B6" s="238"/>
      <c r="C6" s="232"/>
      <c r="D6" s="232"/>
      <c r="E6" s="281">
        <v>5</v>
      </c>
      <c r="K6" s="256"/>
      <c r="L6" s="258"/>
      <c r="M6" s="246"/>
      <c r="N6" s="244"/>
      <c r="O6" s="40"/>
    </row>
    <row r="7" spans="1:15" ht="15" customHeight="1" thickBot="1">
      <c r="A7" s="226">
        <v>5</v>
      </c>
      <c r="B7" s="245" t="s">
        <v>66</v>
      </c>
      <c r="C7" s="243">
        <v>1996</v>
      </c>
      <c r="D7" s="243" t="s">
        <v>54</v>
      </c>
      <c r="E7" s="282"/>
      <c r="F7" s="6"/>
      <c r="G7" s="30"/>
      <c r="K7" s="251">
        <v>2</v>
      </c>
      <c r="L7" s="253">
        <v>3</v>
      </c>
      <c r="M7" s="237" t="s">
        <v>70</v>
      </c>
      <c r="N7" s="236" t="s">
        <v>48</v>
      </c>
      <c r="O7" s="40"/>
    </row>
    <row r="8" spans="1:15" ht="15" customHeight="1" thickBot="1">
      <c r="A8" s="227"/>
      <c r="B8" s="246"/>
      <c r="C8" s="244"/>
      <c r="D8" s="244"/>
      <c r="F8" s="2"/>
      <c r="G8" s="281">
        <v>5</v>
      </c>
      <c r="K8" s="252"/>
      <c r="L8" s="254"/>
      <c r="M8" s="238"/>
      <c r="N8" s="232"/>
      <c r="O8" s="40"/>
    </row>
    <row r="9" spans="1:15" ht="15" customHeight="1" thickBot="1">
      <c r="A9" s="234">
        <v>3</v>
      </c>
      <c r="B9" s="237" t="s">
        <v>67</v>
      </c>
      <c r="C9" s="236">
        <v>1996</v>
      </c>
      <c r="D9" s="236" t="s">
        <v>52</v>
      </c>
      <c r="F9" s="2"/>
      <c r="G9" s="282"/>
      <c r="H9" s="27"/>
      <c r="K9" s="259">
        <v>3</v>
      </c>
      <c r="L9" s="253">
        <f>C28</f>
        <v>3</v>
      </c>
      <c r="M9" s="237" t="s">
        <v>67</v>
      </c>
      <c r="N9" s="236" t="s">
        <v>52</v>
      </c>
      <c r="O9" s="40"/>
    </row>
    <row r="10" spans="1:15" ht="15" customHeight="1" thickBot="1">
      <c r="A10" s="235"/>
      <c r="B10" s="238"/>
      <c r="C10" s="232"/>
      <c r="D10" s="232"/>
      <c r="E10" s="281">
        <v>3</v>
      </c>
      <c r="F10" s="1"/>
      <c r="G10" s="30"/>
      <c r="H10" s="28"/>
      <c r="K10" s="260"/>
      <c r="L10" s="258"/>
      <c r="M10" s="238"/>
      <c r="N10" s="232"/>
      <c r="O10" s="40"/>
    </row>
    <row r="11" spans="1:15" ht="15" customHeight="1" thickBot="1">
      <c r="A11" s="226">
        <v>7</v>
      </c>
      <c r="B11" s="239" t="e">
        <f>VLOOKUP(A11,'пр.взв.'!B7:F22,2,FALSE)</f>
        <v>#N/A</v>
      </c>
      <c r="C11" s="241" t="e">
        <f>VLOOKUP(A11,'пр.взв.'!B7:F22,3,FALSE)</f>
        <v>#N/A</v>
      </c>
      <c r="D11" s="283" t="e">
        <f>VLOOKUP(A11,'пр.взв.'!B13:F28,4,FALSE)</f>
        <v>#N/A</v>
      </c>
      <c r="E11" s="282"/>
      <c r="G11" s="2"/>
      <c r="H11" s="28"/>
      <c r="K11" s="259">
        <v>3</v>
      </c>
      <c r="L11" s="253">
        <f>J28</f>
        <v>2</v>
      </c>
      <c r="M11" s="237" t="s">
        <v>68</v>
      </c>
      <c r="N11" s="236" t="s">
        <v>69</v>
      </c>
      <c r="O11" s="40"/>
    </row>
    <row r="12" spans="1:15" ht="15" customHeight="1" thickBot="1">
      <c r="A12" s="227"/>
      <c r="B12" s="240"/>
      <c r="C12" s="242"/>
      <c r="D12" s="284"/>
      <c r="G12" s="2"/>
      <c r="H12" s="28"/>
      <c r="K12" s="260"/>
      <c r="L12" s="258"/>
      <c r="M12" s="238"/>
      <c r="N12" s="232"/>
      <c r="O12" s="40"/>
    </row>
    <row r="13" spans="1:15" ht="15" customHeight="1">
      <c r="A13" s="292" t="s">
        <v>31</v>
      </c>
      <c r="D13" s="38"/>
      <c r="G13" s="2"/>
      <c r="H13" s="28"/>
      <c r="I13" s="289"/>
      <c r="K13" s="261">
        <v>5</v>
      </c>
      <c r="L13" s="267">
        <v>1</v>
      </c>
      <c r="M13" s="237" t="s">
        <v>64</v>
      </c>
      <c r="N13" s="236" t="s">
        <v>65</v>
      </c>
      <c r="O13" s="40"/>
    </row>
    <row r="14" spans="1:15" ht="15" customHeight="1" thickBot="1">
      <c r="A14" s="293"/>
      <c r="D14" s="38"/>
      <c r="G14" s="2"/>
      <c r="H14" s="28"/>
      <c r="I14" s="290"/>
      <c r="K14" s="262"/>
      <c r="L14" s="258"/>
      <c r="M14" s="238"/>
      <c r="N14" s="232"/>
      <c r="O14" s="40"/>
    </row>
    <row r="15" spans="1:15" ht="15" customHeight="1" thickBot="1">
      <c r="A15" s="234">
        <v>2</v>
      </c>
      <c r="B15" s="237" t="s">
        <v>68</v>
      </c>
      <c r="C15" s="236">
        <v>1998</v>
      </c>
      <c r="D15" s="236" t="s">
        <v>69</v>
      </c>
      <c r="G15" s="2"/>
      <c r="H15" s="28"/>
      <c r="K15" s="261">
        <v>6</v>
      </c>
      <c r="L15" s="253"/>
      <c r="M15" s="263"/>
      <c r="N15" s="265"/>
      <c r="O15" s="40"/>
    </row>
    <row r="16" spans="1:15" ht="15" customHeight="1">
      <c r="A16" s="235"/>
      <c r="B16" s="238"/>
      <c r="C16" s="232"/>
      <c r="D16" s="232"/>
      <c r="E16" s="281">
        <v>2</v>
      </c>
      <c r="G16" s="2"/>
      <c r="H16" s="28"/>
      <c r="K16" s="262"/>
      <c r="L16" s="258"/>
      <c r="M16" s="264"/>
      <c r="N16" s="266"/>
      <c r="O16" s="40"/>
    </row>
    <row r="17" spans="1:15" ht="15" customHeight="1" thickBot="1">
      <c r="A17" s="226">
        <v>6</v>
      </c>
      <c r="B17" s="245"/>
      <c r="C17" s="243"/>
      <c r="D17" s="243"/>
      <c r="E17" s="282"/>
      <c r="F17" s="6"/>
      <c r="G17" s="30"/>
      <c r="H17" s="28"/>
      <c r="K17" s="270"/>
      <c r="L17" s="278"/>
      <c r="M17" s="274"/>
      <c r="N17" s="268"/>
      <c r="O17" s="40"/>
    </row>
    <row r="18" spans="1:15" ht="15" customHeight="1" thickBot="1">
      <c r="A18" s="227"/>
      <c r="B18" s="246"/>
      <c r="C18" s="244"/>
      <c r="D18" s="244"/>
      <c r="F18" s="2"/>
      <c r="G18" s="281">
        <v>4</v>
      </c>
      <c r="H18" s="29"/>
      <c r="K18" s="277"/>
      <c r="L18" s="279"/>
      <c r="M18" s="280"/>
      <c r="N18" s="269"/>
      <c r="O18" s="40"/>
    </row>
    <row r="19" spans="1:15" ht="15" customHeight="1" thickBot="1">
      <c r="A19" s="234">
        <v>4</v>
      </c>
      <c r="B19" s="237" t="s">
        <v>70</v>
      </c>
      <c r="C19" s="236">
        <v>1997</v>
      </c>
      <c r="D19" s="236" t="s">
        <v>48</v>
      </c>
      <c r="F19" s="2"/>
      <c r="G19" s="282"/>
      <c r="H19" s="2"/>
      <c r="K19" s="270"/>
      <c r="L19" s="272"/>
      <c r="M19" s="274"/>
      <c r="N19" s="268"/>
      <c r="O19" s="40"/>
    </row>
    <row r="20" spans="1:15" ht="15" customHeight="1" thickBot="1">
      <c r="A20" s="235"/>
      <c r="B20" s="238"/>
      <c r="C20" s="232"/>
      <c r="D20" s="232"/>
      <c r="E20" s="281">
        <v>4</v>
      </c>
      <c r="F20" s="1"/>
      <c r="G20" s="30"/>
      <c r="H20" s="2"/>
      <c r="K20" s="271"/>
      <c r="L20" s="273"/>
      <c r="M20" s="275"/>
      <c r="N20" s="276"/>
      <c r="O20" s="40"/>
    </row>
    <row r="21" spans="1:15" ht="15" customHeight="1" thickBot="1">
      <c r="A21" s="226">
        <v>8</v>
      </c>
      <c r="B21" s="228"/>
      <c r="C21" s="230"/>
      <c r="D21" s="232"/>
      <c r="E21" s="282"/>
      <c r="G21" s="2"/>
      <c r="H21" s="2"/>
      <c r="N21" s="40"/>
      <c r="O21" s="40"/>
    </row>
    <row r="22" spans="1:15" ht="15" customHeight="1" thickBot="1">
      <c r="A22" s="227"/>
      <c r="B22" s="229"/>
      <c r="C22" s="231"/>
      <c r="D22" s="233"/>
      <c r="G22" s="2"/>
      <c r="H22" s="2"/>
      <c r="N22" s="40"/>
      <c r="O22" s="40"/>
    </row>
    <row r="23" spans="1:8" ht="45" customHeight="1">
      <c r="A23" s="291" t="s">
        <v>42</v>
      </c>
      <c r="B23" s="291"/>
      <c r="C23" s="291"/>
      <c r="D23" s="291"/>
      <c r="E23" s="291"/>
      <c r="F23" s="291"/>
      <c r="G23" s="291"/>
      <c r="H23" s="291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7">
        <v>1</v>
      </c>
      <c r="F26" s="141"/>
    </row>
    <row r="27" spans="1:9" ht="12.75" customHeight="1" thickBot="1">
      <c r="A27" s="248"/>
      <c r="B27" s="27"/>
      <c r="F27" s="142"/>
      <c r="G27" s="6"/>
      <c r="H27" s="6"/>
      <c r="I27" s="27"/>
    </row>
    <row r="28" spans="2:11" ht="15.75" customHeight="1">
      <c r="B28" s="28"/>
      <c r="C28" s="249">
        <v>3</v>
      </c>
      <c r="G28" s="2"/>
      <c r="H28" s="2"/>
      <c r="I28" s="28"/>
      <c r="J28" s="285">
        <v>2</v>
      </c>
      <c r="K28" s="286"/>
    </row>
    <row r="29" spans="2:11" ht="12.75" customHeight="1" thickBot="1">
      <c r="B29" s="28"/>
      <c r="C29" s="250"/>
      <c r="G29" s="2"/>
      <c r="H29" s="2"/>
      <c r="I29" s="28"/>
      <c r="J29" s="287"/>
      <c r="K29" s="288"/>
    </row>
    <row r="30" spans="1:9" ht="13.5" customHeight="1">
      <c r="A30" s="247">
        <v>3</v>
      </c>
      <c r="B30" s="29"/>
      <c r="F30" s="141"/>
      <c r="G30" s="1"/>
      <c r="H30" s="1"/>
      <c r="I30" s="29"/>
    </row>
    <row r="31" spans="1:6" ht="13.5" thickBot="1">
      <c r="A31" s="248"/>
      <c r="F31" s="142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61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2012-09-23T14:29:00Z</cp:lastPrinted>
  <dcterms:created xsi:type="dcterms:W3CDTF">1996-10-08T23:32:33Z</dcterms:created>
  <dcterms:modified xsi:type="dcterms:W3CDTF">2012-09-24T12:30:08Z</dcterms:modified>
  <cp:category/>
  <cp:version/>
  <cp:contentType/>
  <cp:contentStatus/>
</cp:coreProperties>
</file>