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521" windowWidth="12435" windowHeight="8820" firstSheet="1" activeTab="5"/>
  </bookViews>
  <sheets>
    <sheet name="пр.взв." sheetId="1" r:id="rId1"/>
    <sheet name="полуфинал" sheetId="2" r:id="rId2"/>
    <sheet name="Стартовый" sheetId="3" r:id="rId3"/>
    <sheet name="Круги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<sst xmlns="http://schemas.openxmlformats.org/spreadsheetml/2006/main" count="324" uniqueCount="93">
  <si>
    <t>№ j</t>
  </si>
  <si>
    <t>Name</t>
  </si>
  <si>
    <t>Yob., Rank</t>
  </si>
  <si>
    <t>Country/Team</t>
  </si>
  <si>
    <t>Coach</t>
  </si>
  <si>
    <t>№ or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</si>
  <si>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</si>
  <si>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</si>
  <si>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</si>
  <si>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</si>
  <si>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</si>
  <si>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</si>
  <si>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</si>
  <si>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</si>
  <si>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</si>
  <si>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</si>
  <si>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</si>
  <si>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</si>
  <si>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</si>
  <si>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</si>
  <si>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</si>
  <si>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</si>
  <si>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</si>
  <si>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</si>
  <si>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</si>
  <si>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</si>
  <si>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</si>
  <si>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</si>
  <si>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</si>
  <si>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</si>
  <si>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</si>
  <si>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</si>
  <si>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</si>
  <si>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</si>
  <si>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</si>
  <si>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</si>
  <si>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</si>
  <si>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</si>
  <si>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</si>
  <si>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B1</t>
  </si>
  <si>
    <t>Pool B2</t>
  </si>
  <si>
    <t>Pool A2</t>
  </si>
  <si>
    <t xml:space="preserve">Fight for 3rd place </t>
  </si>
  <si>
    <t>Consolatory meetings (Утешительные встречи)</t>
  </si>
  <si>
    <t>Semifinal (Полуфинал)</t>
  </si>
  <si>
    <t xml:space="preserve"> </t>
  </si>
  <si>
    <t>BLINDU Andrei</t>
  </si>
  <si>
    <t>ROU</t>
  </si>
  <si>
    <t>STEPANKOU Aliaksei</t>
  </si>
  <si>
    <t>BLR</t>
  </si>
  <si>
    <t>OSHLOBANU Sergey</t>
  </si>
  <si>
    <t>MDA</t>
  </si>
  <si>
    <t>TOROI Mika</t>
  </si>
  <si>
    <t>FIN</t>
  </si>
  <si>
    <t>RICHARDSON
Thomas</t>
  </si>
  <si>
    <t>GBR</t>
  </si>
  <si>
    <t>RIBAK Artur</t>
  </si>
  <si>
    <t>ISR</t>
  </si>
  <si>
    <t xml:space="preserve">DROUILLY François </t>
  </si>
  <si>
    <t>FRA</t>
  </si>
  <si>
    <t>KAPA Norbert</t>
  </si>
  <si>
    <t>SVK</t>
  </si>
  <si>
    <t>KIRYUKHIN Sergey</t>
  </si>
  <si>
    <t>RUS</t>
  </si>
  <si>
    <t>FERNANDAZ Oscar</t>
  </si>
  <si>
    <t>ESP</t>
  </si>
  <si>
    <t>SAVINOV Viktor</t>
  </si>
  <si>
    <t>UKR</t>
  </si>
  <si>
    <t>BAINDUROV Giorgi</t>
  </si>
  <si>
    <t>GEO</t>
  </si>
  <si>
    <t>WEISSSTEINER Bernhard</t>
  </si>
  <si>
    <t>AUT</t>
  </si>
  <si>
    <t>MATUKAS  Radvilas</t>
  </si>
  <si>
    <t>LTU</t>
  </si>
  <si>
    <t>ZUBKOV Aleksei</t>
  </si>
  <si>
    <t>EST</t>
  </si>
  <si>
    <t>DANIELYAN Ashot</t>
  </si>
  <si>
    <t>ARM</t>
  </si>
  <si>
    <t>NAMAZOV Ziya</t>
  </si>
  <si>
    <t>AZE</t>
  </si>
  <si>
    <t>82 kg</t>
  </si>
  <si>
    <t>MEN</t>
  </si>
  <si>
    <t>17        participants</t>
  </si>
  <si>
    <t>3/0</t>
  </si>
  <si>
    <t>3,5/0</t>
  </si>
  <si>
    <t>4/0</t>
  </si>
  <si>
    <t>3,5/0,5</t>
  </si>
  <si>
    <t>3,5/0/5</t>
  </si>
  <si>
    <t>3/1</t>
  </si>
  <si>
    <t>7/8</t>
  </si>
  <si>
    <t>9/10</t>
  </si>
  <si>
    <t>11/16</t>
  </si>
  <si>
    <t>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</si>
</sst>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sz val="8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8"/>
      <color indexed="9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b/>
      <i/>
      <sz val="12"/>
      <name val="Arial Narrow"/>
      <family val="2"/>
    </font>
    <font>
      <sz val="10"/>
      <name val="Arial Cyr"/>
      <family val="0"/>
    </font>
    <font>
      <i/>
      <sz val="10"/>
      <name val="Arial Narrow"/>
      <family val="2"/>
    </font>
    <font>
      <b/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11"/>
      <name val="Arial"/>
      <family val="0"/>
    </font>
    <font>
      <sz val="11"/>
      <color indexed="9"/>
      <name val="Arial Narrow"/>
      <family val="2"/>
    </font>
    <font>
      <sz val="6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0" xfId="15" applyFont="1" applyAlignment="1">
      <alignment vertical="center" wrapText="1"/>
    </xf>
    <xf numFmtId="0" fontId="0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17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0" fillId="0" borderId="0" xfId="0" applyFill="1" applyBorder="1" applyAlignment="1">
      <alignment horizontal="center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8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9" xfId="0" applyFont="1" applyBorder="1" applyAlignment="1">
      <alignment/>
    </xf>
    <xf numFmtId="0" fontId="12" fillId="0" borderId="0" xfId="0" applyFont="1" applyFill="1" applyAlignment="1">
      <alignment vertical="center"/>
    </xf>
    <xf numFmtId="0" fontId="5" fillId="0" borderId="0" xfId="15" applyFont="1" applyBorder="1" applyAlignment="1">
      <alignment horizontal="left"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6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0" xfId="0" applyFont="1" applyBorder="1" applyAlignment="1">
      <alignment vertical="justify"/>
    </xf>
    <xf numFmtId="0" fontId="7" fillId="2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/>
    </xf>
    <xf numFmtId="49" fontId="8" fillId="0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6" fillId="0" borderId="0" xfId="0" applyFont="1" applyBorder="1" applyAlignment="1">
      <alignment/>
    </xf>
    <xf numFmtId="49" fontId="18" fillId="2" borderId="1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5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/>
    </xf>
    <xf numFmtId="49" fontId="18" fillId="3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5" fillId="0" borderId="30" xfId="15" applyFont="1" applyBorder="1" applyAlignment="1">
      <alignment vertical="center" wrapText="1"/>
    </xf>
    <xf numFmtId="0" fontId="5" fillId="0" borderId="10" xfId="15" applyFont="1" applyBorder="1" applyAlignment="1">
      <alignment horizontal="center" vertical="center" wrapText="1"/>
    </xf>
    <xf numFmtId="0" fontId="5" fillId="0" borderId="0" xfId="15" applyFont="1" applyBorder="1" applyAlignment="1">
      <alignment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0" xfId="15" applyNumberFormat="1" applyFont="1" applyBorder="1" applyAlignment="1">
      <alignment vertical="center" wrapText="1"/>
    </xf>
    <xf numFmtId="0" fontId="19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2" fillId="0" borderId="0" xfId="16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78" fontId="12" fillId="0" borderId="0" xfId="16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8" fontId="17" fillId="0" borderId="0" xfId="16" applyFont="1" applyFill="1" applyBorder="1" applyAlignment="1">
      <alignment horizontal="center" vertical="center" wrapText="1"/>
    </xf>
    <xf numFmtId="0" fontId="3" fillId="0" borderId="0" xfId="15" applyFont="1" applyFill="1" applyBorder="1" applyAlignment="1" applyProtection="1">
      <alignment vertical="center"/>
      <protection/>
    </xf>
    <xf numFmtId="49" fontId="9" fillId="0" borderId="3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5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178" fontId="12" fillId="0" borderId="16" xfId="16" applyFont="1" applyBorder="1" applyAlignment="1">
      <alignment horizontal="center" vertical="center" wrapText="1"/>
    </xf>
    <xf numFmtId="178" fontId="12" fillId="0" borderId="35" xfId="16" applyFont="1" applyBorder="1" applyAlignment="1">
      <alignment horizontal="center" vertical="center" wrapText="1"/>
    </xf>
    <xf numFmtId="178" fontId="12" fillId="0" borderId="36" xfId="16" applyFont="1" applyBorder="1" applyAlignment="1">
      <alignment horizontal="center" vertical="center" wrapText="1"/>
    </xf>
    <xf numFmtId="178" fontId="12" fillId="0" borderId="37" xfId="16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78" fontId="12" fillId="0" borderId="9" xfId="16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2" fillId="0" borderId="38" xfId="16" applyNumberFormat="1" applyFont="1" applyBorder="1" applyAlignment="1">
      <alignment horizontal="center" vertical="center" wrapText="1"/>
    </xf>
    <xf numFmtId="0" fontId="12" fillId="0" borderId="39" xfId="16" applyNumberFormat="1" applyFont="1" applyBorder="1" applyAlignment="1">
      <alignment horizontal="center" vertical="center" wrapText="1"/>
    </xf>
    <xf numFmtId="178" fontId="17" fillId="4" borderId="16" xfId="16" applyFont="1" applyFill="1" applyBorder="1" applyAlignment="1">
      <alignment horizontal="center" vertical="center" wrapText="1"/>
    </xf>
    <xf numFmtId="178" fontId="17" fillId="4" borderId="35" xfId="16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178" fontId="17" fillId="5" borderId="40" xfId="16" applyFont="1" applyFill="1" applyBorder="1" applyAlignment="1">
      <alignment horizontal="center" vertical="center" wrapText="1"/>
    </xf>
    <xf numFmtId="178" fontId="17" fillId="5" borderId="35" xfId="16" applyFont="1" applyFill="1" applyBorder="1" applyAlignment="1">
      <alignment horizontal="center" vertical="center" wrapText="1"/>
    </xf>
    <xf numFmtId="0" fontId="11" fillId="0" borderId="0" xfId="15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6" fillId="0" borderId="40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40" xfId="15" applyFont="1" applyBorder="1" applyAlignment="1">
      <alignment horizontal="center" vertical="center" wrapText="1"/>
    </xf>
    <xf numFmtId="0" fontId="6" fillId="0" borderId="42" xfId="15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15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42" xfId="15" applyFont="1" applyBorder="1" applyAlignment="1">
      <alignment horizontal="left" vertical="center" wrapText="1"/>
    </xf>
    <xf numFmtId="0" fontId="6" fillId="0" borderId="18" xfId="15" applyFont="1" applyBorder="1" applyAlignment="1">
      <alignment horizontal="left" vertical="center" wrapText="1"/>
    </xf>
    <xf numFmtId="0" fontId="6" fillId="0" borderId="11" xfId="15" applyFont="1" applyBorder="1" applyAlignment="1">
      <alignment horizontal="left" vertical="center" wrapText="1"/>
    </xf>
    <xf numFmtId="0" fontId="3" fillId="0" borderId="0" xfId="15" applyFont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2" fillId="0" borderId="0" xfId="15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32" xfId="15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6" xfId="15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7" fillId="6" borderId="55" xfId="15" applyFont="1" applyFill="1" applyBorder="1" applyAlignment="1" applyProtection="1">
      <alignment horizontal="center" vertical="center" wrapText="1"/>
      <protection/>
    </xf>
    <xf numFmtId="0" fontId="27" fillId="6" borderId="13" xfId="15" applyFont="1" applyFill="1" applyBorder="1" applyAlignment="1" applyProtection="1">
      <alignment horizontal="center" vertical="center" wrapText="1"/>
      <protection/>
    </xf>
    <xf numFmtId="0" fontId="27" fillId="6" borderId="56" xfId="15" applyFont="1" applyFill="1" applyBorder="1" applyAlignment="1" applyProtection="1">
      <alignment horizontal="center" vertical="center" wrapText="1"/>
      <protection/>
    </xf>
    <xf numFmtId="0" fontId="0" fillId="0" borderId="20" xfId="15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57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3" fillId="0" borderId="31" xfId="15" applyFont="1" applyFill="1" applyBorder="1" applyAlignment="1" applyProtection="1">
      <alignment horizontal="center" vertical="center"/>
      <protection/>
    </xf>
    <xf numFmtId="0" fontId="28" fillId="0" borderId="12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9" fillId="7" borderId="12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/>
    </xf>
    <xf numFmtId="0" fontId="29" fillId="7" borderId="5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57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64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33" fillId="4" borderId="38" xfId="0" applyFont="1" applyFill="1" applyBorder="1" applyAlignment="1">
      <alignment horizontal="center" vertical="center" wrapText="1"/>
    </xf>
    <xf numFmtId="0" fontId="34" fillId="4" borderId="41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 wrapText="1"/>
    </xf>
    <xf numFmtId="0" fontId="34" fillId="5" borderId="39" xfId="0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3" borderId="42" xfId="0" applyNumberFormat="1" applyFont="1" applyFill="1" applyBorder="1" applyAlignment="1">
      <alignment horizontal="center" vertical="center" wrapText="1"/>
    </xf>
    <xf numFmtId="0" fontId="7" fillId="3" borderId="40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5" fillId="0" borderId="0" xfId="15" applyFont="1" applyFill="1" applyBorder="1" applyAlignment="1">
      <alignment horizontal="left"/>
    </xf>
    <xf numFmtId="0" fontId="4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7" fillId="2" borderId="11" xfId="0" applyNumberFormat="1" applyFont="1" applyFill="1" applyBorder="1" applyAlignment="1">
      <alignment horizontal="center" vertical="center" wrapText="1"/>
    </xf>
    <xf numFmtId="0" fontId="7" fillId="2" borderId="40" xfId="0" applyNumberFormat="1" applyFont="1" applyFill="1" applyBorder="1" applyAlignment="1">
      <alignment horizontal="center" vertical="center" wrapText="1"/>
    </xf>
    <xf numFmtId="0" fontId="7" fillId="6" borderId="42" xfId="0" applyNumberFormat="1" applyFont="1" applyFill="1" applyBorder="1" applyAlignment="1">
      <alignment horizontal="center" vertical="center" wrapText="1"/>
    </xf>
    <xf numFmtId="0" fontId="7" fillId="6" borderId="40" xfId="0" applyNumberFormat="1" applyFont="1" applyFill="1" applyBorder="1" applyAlignment="1">
      <alignment horizontal="center" vertical="center" wrapText="1"/>
    </xf>
    <xf numFmtId="0" fontId="1" fillId="0" borderId="0" xfId="15" applyNumberFormat="1" applyFont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58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59" xfId="0" applyFont="1" applyFill="1" applyBorder="1" applyAlignment="1">
      <alignment horizontal="center" vertical="center" wrapText="1"/>
    </xf>
    <xf numFmtId="0" fontId="7" fillId="8" borderId="57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60" xfId="0" applyFont="1" applyFill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 wrapText="1"/>
    </xf>
    <xf numFmtId="0" fontId="19" fillId="9" borderId="65" xfId="0" applyFont="1" applyFill="1" applyBorder="1" applyAlignment="1">
      <alignment horizontal="center" vertical="center" wrapText="1"/>
    </xf>
    <xf numFmtId="0" fontId="19" fillId="9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18" fillId="0" borderId="28" xfId="0" applyNumberFormat="1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0" fillId="10" borderId="0" xfId="0" applyFill="1" applyAlignment="1">
      <alignment/>
    </xf>
    <xf numFmtId="0" fontId="2" fillId="10" borderId="0" xfId="0" applyFont="1" applyFill="1" applyAlignment="1">
      <alignment horizontal="center" vertical="center"/>
    </xf>
    <xf numFmtId="0" fontId="1" fillId="10" borderId="0" xfId="0" applyFont="1" applyFill="1" applyAlignment="1">
      <alignment horizontal="right" vertical="center"/>
    </xf>
    <xf numFmtId="49" fontId="1" fillId="10" borderId="0" xfId="0" applyNumberFormat="1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 wrapText="1"/>
    </xf>
    <xf numFmtId="0" fontId="24" fillId="10" borderId="52" xfId="0" applyFont="1" applyFill="1" applyBorder="1" applyAlignment="1">
      <alignment horizontal="center" vertical="center" wrapText="1"/>
    </xf>
    <xf numFmtId="0" fontId="1" fillId="10" borderId="46" xfId="15" applyFont="1" applyFill="1" applyBorder="1" applyAlignment="1">
      <alignment horizontal="center" vertical="center" wrapText="1"/>
    </xf>
    <xf numFmtId="0" fontId="1" fillId="10" borderId="46" xfId="0" applyFont="1" applyFill="1" applyBorder="1" applyAlignment="1">
      <alignment horizontal="center" vertical="center" wrapText="1"/>
    </xf>
    <xf numFmtId="49" fontId="1" fillId="10" borderId="14" xfId="0" applyNumberFormat="1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49" fontId="1" fillId="10" borderId="47" xfId="0" applyNumberFormat="1" applyFont="1" applyFill="1" applyBorder="1" applyAlignment="1">
      <alignment horizontal="center" vertical="center" wrapText="1"/>
    </xf>
    <xf numFmtId="0" fontId="24" fillId="10" borderId="33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 wrapText="1"/>
    </xf>
    <xf numFmtId="0" fontId="24" fillId="10" borderId="53" xfId="0" applyFont="1" applyFill="1" applyBorder="1" applyAlignment="1">
      <alignment horizontal="center" vertical="center" wrapText="1"/>
    </xf>
    <xf numFmtId="0" fontId="1" fillId="10" borderId="45" xfId="0" applyFont="1" applyFill="1" applyBorder="1" applyAlignment="1">
      <alignment horizontal="center" vertical="center" wrapText="1"/>
    </xf>
    <xf numFmtId="49" fontId="1" fillId="10" borderId="44" xfId="0" applyNumberFormat="1" applyFont="1" applyFill="1" applyBorder="1" applyAlignment="1">
      <alignment horizontal="center" vertical="center" wrapText="1"/>
    </xf>
    <xf numFmtId="0" fontId="1" fillId="10" borderId="44" xfId="0" applyFont="1" applyFill="1" applyBorder="1" applyAlignment="1">
      <alignment horizontal="center" vertical="center" wrapText="1"/>
    </xf>
    <xf numFmtId="0" fontId="1" fillId="10" borderId="48" xfId="0" applyFont="1" applyFill="1" applyBorder="1" applyAlignment="1">
      <alignment horizontal="center" vertical="center" wrapText="1"/>
    </xf>
    <xf numFmtId="0" fontId="24" fillId="10" borderId="34" xfId="0" applyFont="1" applyFill="1" applyBorder="1" applyAlignment="1">
      <alignment horizontal="center" vertical="center" wrapText="1"/>
    </xf>
    <xf numFmtId="0" fontId="9" fillId="10" borderId="49" xfId="0" applyFont="1" applyFill="1" applyBorder="1" applyAlignment="1">
      <alignment horizontal="center" vertical="center" wrapText="1"/>
    </xf>
    <xf numFmtId="0" fontId="26" fillId="10" borderId="46" xfId="0" applyFont="1" applyFill="1" applyBorder="1" applyAlignment="1">
      <alignment horizontal="center" vertical="center" wrapText="1"/>
    </xf>
    <xf numFmtId="0" fontId="0" fillId="10" borderId="46" xfId="15" applyFont="1" applyFill="1" applyBorder="1" applyAlignment="1">
      <alignment horizontal="left" vertical="center" wrapText="1"/>
    </xf>
    <xf numFmtId="0" fontId="0" fillId="10" borderId="46" xfId="15" applyFont="1" applyFill="1" applyBorder="1" applyAlignment="1">
      <alignment horizontal="center" vertical="center" wrapText="1"/>
    </xf>
    <xf numFmtId="0" fontId="7" fillId="10" borderId="46" xfId="0" applyFont="1" applyFill="1" applyBorder="1" applyAlignment="1">
      <alignment horizontal="center" vertical="center" wrapText="1"/>
    </xf>
    <xf numFmtId="49" fontId="7" fillId="10" borderId="46" xfId="0" applyNumberFormat="1" applyFont="1" applyFill="1" applyBorder="1" applyAlignment="1">
      <alignment horizontal="center" vertical="center" wrapText="1"/>
    </xf>
    <xf numFmtId="49" fontId="6" fillId="10" borderId="46" xfId="0" applyNumberFormat="1" applyFont="1" applyFill="1" applyBorder="1" applyAlignment="1">
      <alignment horizontal="center" vertical="center" wrapText="1"/>
    </xf>
    <xf numFmtId="0" fontId="6" fillId="10" borderId="46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0" fillId="10" borderId="32" xfId="15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26" fillId="10" borderId="31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left" vertical="center" wrapText="1"/>
    </xf>
    <xf numFmtId="0" fontId="7" fillId="10" borderId="31" xfId="0" applyFont="1" applyFill="1" applyBorder="1" applyAlignment="1">
      <alignment horizontal="center" vertical="center" wrapText="1"/>
    </xf>
    <xf numFmtId="49" fontId="6" fillId="10" borderId="31" xfId="0" applyNumberFormat="1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9" fillId="10" borderId="43" xfId="0" applyFont="1" applyFill="1" applyBorder="1" applyAlignment="1">
      <alignment horizontal="center" vertical="center" wrapText="1"/>
    </xf>
    <xf numFmtId="0" fontId="0" fillId="10" borderId="31" xfId="15" applyFont="1" applyFill="1" applyBorder="1" applyAlignment="1">
      <alignment horizontal="left" vertical="center" wrapText="1"/>
    </xf>
    <xf numFmtId="0" fontId="0" fillId="10" borderId="31" xfId="15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9" fillId="10" borderId="51" xfId="0" applyFont="1" applyFill="1" applyBorder="1" applyAlignment="1">
      <alignment horizontal="center" vertical="center" wrapText="1"/>
    </xf>
    <xf numFmtId="0" fontId="26" fillId="10" borderId="45" xfId="0" applyFont="1" applyFill="1" applyBorder="1" applyAlignment="1">
      <alignment horizontal="center" vertical="center" wrapText="1"/>
    </xf>
    <xf numFmtId="0" fontId="7" fillId="10" borderId="45" xfId="0" applyFont="1" applyFill="1" applyBorder="1" applyAlignment="1">
      <alignment horizontal="left" vertical="center" wrapText="1"/>
    </xf>
    <xf numFmtId="0" fontId="7" fillId="10" borderId="45" xfId="0" applyFont="1" applyFill="1" applyBorder="1" applyAlignment="1">
      <alignment horizontal="center" vertical="center" wrapText="1"/>
    </xf>
    <xf numFmtId="0" fontId="7" fillId="10" borderId="44" xfId="0" applyFont="1" applyFill="1" applyBorder="1" applyAlignment="1">
      <alignment horizontal="center" vertical="center" wrapText="1"/>
    </xf>
    <xf numFmtId="0" fontId="6" fillId="10" borderId="44" xfId="0" applyFont="1" applyFill="1" applyBorder="1" applyAlignment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9" fillId="10" borderId="50" xfId="0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9" fillId="10" borderId="32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2" fillId="9" borderId="0" xfId="0" applyFont="1" applyFill="1" applyAlignment="1">
      <alignment horizontal="center" vertical="center"/>
    </xf>
    <xf numFmtId="49" fontId="9" fillId="9" borderId="30" xfId="0" applyNumberFormat="1" applyFont="1" applyFill="1" applyBorder="1" applyAlignment="1">
      <alignment vertical="center"/>
    </xf>
    <xf numFmtId="0" fontId="2" fillId="9" borderId="30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 wrapText="1"/>
    </xf>
    <xf numFmtId="0" fontId="24" fillId="9" borderId="46" xfId="0" applyFont="1" applyFill="1" applyBorder="1" applyAlignment="1">
      <alignment horizontal="center" vertical="center" wrapText="1"/>
    </xf>
    <xf numFmtId="0" fontId="1" fillId="9" borderId="46" xfId="15" applyFont="1" applyFill="1" applyBorder="1" applyAlignment="1">
      <alignment horizontal="center" vertical="center" wrapText="1"/>
    </xf>
    <xf numFmtId="0" fontId="1" fillId="9" borderId="46" xfId="0" applyFont="1" applyFill="1" applyBorder="1" applyAlignment="1">
      <alignment horizontal="center" vertical="center" wrapText="1"/>
    </xf>
    <xf numFmtId="49" fontId="1" fillId="9" borderId="14" xfId="0" applyNumberFormat="1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49" fontId="1" fillId="9" borderId="47" xfId="0" applyNumberFormat="1" applyFont="1" applyFill="1" applyBorder="1" applyAlignment="1">
      <alignment horizontal="center" vertical="center" wrapText="1"/>
    </xf>
    <xf numFmtId="0" fontId="1" fillId="9" borderId="34" xfId="0" applyFont="1" applyFill="1" applyBorder="1" applyAlignment="1">
      <alignment horizontal="center" vertical="center" wrapText="1"/>
    </xf>
    <xf numFmtId="0" fontId="24" fillId="9" borderId="45" xfId="0" applyFont="1" applyFill="1" applyBorder="1" applyAlignment="1">
      <alignment horizontal="center" vertical="center" wrapText="1"/>
    </xf>
    <xf numFmtId="0" fontId="1" fillId="9" borderId="45" xfId="0" applyFont="1" applyFill="1" applyBorder="1" applyAlignment="1">
      <alignment horizontal="center" vertical="center" wrapText="1"/>
    </xf>
    <xf numFmtId="49" fontId="1" fillId="9" borderId="44" xfId="0" applyNumberFormat="1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 wrapText="1"/>
    </xf>
    <xf numFmtId="0" fontId="1" fillId="9" borderId="48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26" fillId="9" borderId="32" xfId="0" applyFont="1" applyFill="1" applyBorder="1" applyAlignment="1">
      <alignment horizontal="center" vertical="center" wrapText="1"/>
    </xf>
    <xf numFmtId="0" fontId="0" fillId="9" borderId="46" xfId="15" applyFont="1" applyFill="1" applyBorder="1" applyAlignment="1">
      <alignment horizontal="left" vertical="center" wrapText="1"/>
    </xf>
    <xf numFmtId="0" fontId="0" fillId="9" borderId="32" xfId="15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49" fontId="7" fillId="9" borderId="32" xfId="0" applyNumberFormat="1" applyFont="1" applyFill="1" applyBorder="1" applyAlignment="1">
      <alignment horizontal="center" vertical="center" wrapText="1"/>
    </xf>
    <xf numFmtId="49" fontId="6" fillId="9" borderId="32" xfId="0" applyNumberFormat="1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  <xf numFmtId="0" fontId="9" fillId="9" borderId="43" xfId="0" applyFont="1" applyFill="1" applyBorder="1" applyAlignment="1">
      <alignment horizontal="center" vertical="center" wrapText="1"/>
    </xf>
    <xf numFmtId="0" fontId="26" fillId="9" borderId="31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left" vertical="center" wrapText="1"/>
    </xf>
    <xf numFmtId="0" fontId="7" fillId="9" borderId="31" xfId="0" applyFont="1" applyFill="1" applyBorder="1" applyAlignment="1">
      <alignment horizontal="center" vertical="center" wrapText="1"/>
    </xf>
    <xf numFmtId="49" fontId="6" fillId="9" borderId="31" xfId="0" applyNumberFormat="1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0" fillId="9" borderId="31" xfId="15" applyFont="1" applyFill="1" applyBorder="1" applyAlignment="1">
      <alignment horizontal="left" vertical="center" wrapText="1"/>
    </xf>
    <xf numFmtId="0" fontId="0" fillId="9" borderId="31" xfId="15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24" fillId="9" borderId="32" xfId="0" applyFont="1" applyFill="1" applyBorder="1" applyAlignment="1">
      <alignment horizontal="center" vertical="center" wrapText="1"/>
    </xf>
    <xf numFmtId="0" fontId="0" fillId="9" borderId="32" xfId="15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26" fillId="9" borderId="46" xfId="0" applyFont="1" applyFill="1" applyBorder="1" applyAlignment="1">
      <alignment horizontal="center" vertical="center" wrapText="1"/>
    </xf>
    <xf numFmtId="0" fontId="0" fillId="9" borderId="46" xfId="15" applyFont="1" applyFill="1" applyBorder="1" applyAlignment="1">
      <alignment horizontal="center" vertical="center" wrapText="1"/>
    </xf>
    <xf numFmtId="0" fontId="7" fillId="9" borderId="46" xfId="0" applyFont="1" applyFill="1" applyBorder="1" applyAlignment="1">
      <alignment horizontal="center" vertical="center" wrapText="1"/>
    </xf>
    <xf numFmtId="49" fontId="7" fillId="9" borderId="46" xfId="0" applyNumberFormat="1" applyFont="1" applyFill="1" applyBorder="1" applyAlignment="1">
      <alignment horizontal="center" vertical="center" wrapText="1"/>
    </xf>
    <xf numFmtId="49" fontId="6" fillId="9" borderId="46" xfId="0" applyNumberFormat="1" applyFont="1" applyFill="1" applyBorder="1" applyAlignment="1">
      <alignment horizontal="center" vertical="center" wrapText="1"/>
    </xf>
    <xf numFmtId="0" fontId="6" fillId="9" borderId="46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horizontal="center" vertical="center" wrapText="1"/>
    </xf>
    <xf numFmtId="0" fontId="24" fillId="9" borderId="44" xfId="0" applyFont="1" applyFill="1" applyBorder="1" applyAlignment="1">
      <alignment horizontal="center" vertical="center" wrapText="1"/>
    </xf>
    <xf numFmtId="0" fontId="7" fillId="9" borderId="45" xfId="0" applyFont="1" applyFill="1" applyBorder="1" applyAlignment="1">
      <alignment horizontal="left" vertical="center" wrapText="1"/>
    </xf>
    <xf numFmtId="0" fontId="7" fillId="9" borderId="45" xfId="0" applyFont="1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16" fillId="0" borderId="42" xfId="0" applyNumberFormat="1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2415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>
      <xdr:nvSpPr>
        <xdr:cNvPr id="2" name="Oval 5"/>
        <xdr:cNvSpPr>
          <a:spLocks/>
        </xdr:cNvSpPr>
      </xdr:nvSpPr>
      <xdr:spPr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>
      <xdr:nvSpPr>
        <xdr:cNvPr id="3" name="Oval 6"/>
        <xdr:cNvSpPr>
          <a:spLocks/>
        </xdr:cNvSpPr>
      </xdr:nvSpPr>
      <xdr:spPr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>
      <xdr:nvSpPr>
        <xdr:cNvPr id="4" name="Oval 7"/>
        <xdr:cNvSpPr>
          <a:spLocks/>
        </xdr:cNvSpPr>
      </xdr:nvSpPr>
      <xdr:spPr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>
      <xdr:nvSpPr>
        <xdr:cNvPr id="5" name="Oval 8"/>
        <xdr:cNvSpPr>
          <a:spLocks/>
        </xdr:cNvSpPr>
      </xdr:nvSpPr>
      <xdr:spPr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>
      <xdr:nvSpPr>
        <xdr:cNvPr id="6" name="Oval 9"/>
        <xdr:cNvSpPr>
          <a:spLocks/>
        </xdr:cNvSpPr>
      </xdr:nvSpPr>
      <xdr:spPr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>
      <xdr:nvSpPr>
        <xdr:cNvPr id="7" name="Oval 10"/>
        <xdr:cNvSpPr>
          <a:spLocks/>
        </xdr:cNvSpPr>
      </xdr:nvSpPr>
      <xdr:spPr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>
      <xdr:nvSpPr>
        <xdr:cNvPr id="8" name="Oval 11"/>
        <xdr:cNvSpPr>
          <a:spLocks/>
        </xdr:cNvSpPr>
      </xdr:nvSpPr>
      <xdr:spPr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>
      <xdr:nvSpPr>
        <xdr:cNvPr id="9" name="Oval 12"/>
        <xdr:cNvSpPr>
          <a:spLocks/>
        </xdr:cNvSpPr>
      </xdr:nvSpPr>
      <xdr:spPr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>
      <xdr:nvSpPr>
        <xdr:cNvPr id="10" name="Oval 13"/>
        <xdr:cNvSpPr>
          <a:spLocks/>
        </xdr:cNvSpPr>
      </xdr:nvSpPr>
      <xdr:spPr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>
      <xdr:nvSpPr>
        <xdr:cNvPr id="11" name="Oval 14"/>
        <xdr:cNvSpPr>
          <a:spLocks/>
        </xdr:cNvSpPr>
      </xdr:nvSpPr>
      <xdr:spPr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>
      <xdr:nvSpPr>
        <xdr:cNvPr id="12" name="Oval 15"/>
        <xdr:cNvSpPr>
          <a:spLocks/>
        </xdr:cNvSpPr>
      </xdr:nvSpPr>
      <xdr:spPr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>
      <xdr:nvSpPr>
        <xdr:cNvPr id="13" name="Oval 16"/>
        <xdr:cNvSpPr>
          <a:spLocks/>
        </xdr:cNvSpPr>
      </xdr:nvSpPr>
      <xdr:spPr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>
      <xdr:nvSpPr>
        <xdr:cNvPr id="14" name="Oval 17"/>
        <xdr:cNvSpPr>
          <a:spLocks/>
        </xdr:cNvSpPr>
      </xdr:nvSpPr>
      <xdr:spPr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>
      <xdr:nvSpPr>
        <xdr:cNvPr id="15" name="Oval 18"/>
        <xdr:cNvSpPr>
          <a:spLocks/>
        </xdr:cNvSpPr>
      </xdr:nvSpPr>
      <xdr:spPr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>
      <xdr:nvSpPr>
        <xdr:cNvPr id="16" name="Oval 19"/>
        <xdr:cNvSpPr>
          <a:spLocks/>
        </xdr:cNvSpPr>
      </xdr:nvSpPr>
      <xdr:spPr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>
      <xdr:nvSpPr>
        <xdr:cNvPr id="17" name="Oval 20"/>
        <xdr:cNvSpPr>
          <a:spLocks/>
        </xdr:cNvSpPr>
      </xdr:nvSpPr>
      <xdr:spPr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>
      <xdr:nvSpPr>
        <xdr:cNvPr id="18" name="Oval 21"/>
        <xdr:cNvSpPr>
          <a:spLocks/>
        </xdr:cNvSpPr>
      </xdr:nvSpPr>
      <xdr:spPr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>
      <xdr:nvSpPr>
        <xdr:cNvPr id="19" name="Oval 22"/>
        <xdr:cNvSpPr>
          <a:spLocks/>
        </xdr:cNvSpPr>
      </xdr:nvSpPr>
      <xdr:spPr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12</xdr:row>
      <xdr:rowOff>0</xdr:rowOff>
    </xdr:from>
    <xdr:to>
      <xdr:col>13</xdr:col>
      <xdr:colOff>1171575</xdr:colOff>
      <xdr:row>29</xdr:row>
      <xdr:rowOff>9525</xdr:rowOff>
    </xdr:to>
    <xdr:sp>
      <xdr:nvSpPr>
        <xdr:cNvPr id="20" name="Line 27"/>
        <xdr:cNvSpPr>
          <a:spLocks/>
        </xdr:cNvSpPr>
      </xdr:nvSpPr>
      <xdr:spPr>
        <a:xfrm>
          <a:off x="12782550" y="2724150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>
      <xdr:nvSpPr>
        <xdr:cNvPr id="21" name="Oval 28"/>
        <xdr:cNvSpPr>
          <a:spLocks/>
        </xdr:cNvSpPr>
      </xdr:nvSpPr>
      <xdr:spPr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>
      <xdr:nvSpPr>
        <xdr:cNvPr id="22" name="Oval 29"/>
        <xdr:cNvSpPr>
          <a:spLocks/>
        </xdr:cNvSpPr>
      </xdr:nvSpPr>
      <xdr:spPr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>
      <xdr:nvSpPr>
        <xdr:cNvPr id="23" name="Oval 30"/>
        <xdr:cNvSpPr>
          <a:spLocks/>
        </xdr:cNvSpPr>
      </xdr:nvSpPr>
      <xdr:spPr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>
      <xdr:nvSpPr>
        <xdr:cNvPr id="24" name="Oval 31"/>
        <xdr:cNvSpPr>
          <a:spLocks/>
        </xdr:cNvSpPr>
      </xdr:nvSpPr>
      <xdr:spPr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>
      <xdr:nvSpPr>
        <xdr:cNvPr id="25" name="Oval 32"/>
        <xdr:cNvSpPr>
          <a:spLocks/>
        </xdr:cNvSpPr>
      </xdr:nvSpPr>
      <xdr:spPr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>
      <xdr:nvSpPr>
        <xdr:cNvPr id="26" name="Oval 33"/>
        <xdr:cNvSpPr>
          <a:spLocks/>
        </xdr:cNvSpPr>
      </xdr:nvSpPr>
      <xdr:spPr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>
      <xdr:nvSpPr>
        <xdr:cNvPr id="27" name="Oval 34"/>
        <xdr:cNvSpPr>
          <a:spLocks/>
        </xdr:cNvSpPr>
      </xdr:nvSpPr>
      <xdr:spPr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>
      <xdr:nvSpPr>
        <xdr:cNvPr id="28" name="Oval 35"/>
        <xdr:cNvSpPr>
          <a:spLocks/>
        </xdr:cNvSpPr>
      </xdr:nvSpPr>
      <xdr:spPr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>
      <xdr:nvSpPr>
        <xdr:cNvPr id="29" name="Oval 36"/>
        <xdr:cNvSpPr>
          <a:spLocks/>
        </xdr:cNvSpPr>
      </xdr:nvSpPr>
      <xdr:spPr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>
      <xdr:nvSpPr>
        <xdr:cNvPr id="30" name="Oval 37"/>
        <xdr:cNvSpPr>
          <a:spLocks/>
        </xdr:cNvSpPr>
      </xdr:nvSpPr>
      <xdr:spPr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>
      <xdr:nvSpPr>
        <xdr:cNvPr id="31" name="Oval 38"/>
        <xdr:cNvSpPr>
          <a:spLocks/>
        </xdr:cNvSpPr>
      </xdr:nvSpPr>
      <xdr:spPr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>
      <xdr:nvSpPr>
        <xdr:cNvPr id="32" name="Oval 39"/>
        <xdr:cNvSpPr>
          <a:spLocks/>
        </xdr:cNvSpPr>
      </xdr:nvSpPr>
      <xdr:spPr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1171575</xdr:colOff>
      <xdr:row>12</xdr:row>
      <xdr:rowOff>190500</xdr:rowOff>
    </xdr:to>
    <xdr:sp>
      <xdr:nvSpPr>
        <xdr:cNvPr id="33" name="Oval 40"/>
        <xdr:cNvSpPr>
          <a:spLocks/>
        </xdr:cNvSpPr>
      </xdr:nvSpPr>
      <xdr:spPr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1171575</xdr:colOff>
      <xdr:row>29</xdr:row>
      <xdr:rowOff>190500</xdr:rowOff>
    </xdr:to>
    <xdr:sp>
      <xdr:nvSpPr>
        <xdr:cNvPr id="34" name="Oval 41"/>
        <xdr:cNvSpPr>
          <a:spLocks/>
        </xdr:cNvSpPr>
      </xdr:nvSpPr>
      <xdr:spPr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1171575</xdr:colOff>
      <xdr:row>20</xdr:row>
      <xdr:rowOff>190500</xdr:rowOff>
    </xdr:to>
    <xdr:sp>
      <xdr:nvSpPr>
        <xdr:cNvPr id="35" name="Oval 42"/>
        <xdr:cNvSpPr>
          <a:spLocks/>
        </xdr:cNvSpPr>
      </xdr:nvSpPr>
      <xdr:spPr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190500</xdr:colOff>
      <xdr:row>5</xdr:row>
      <xdr:rowOff>38100</xdr:rowOff>
    </xdr:from>
    <xdr:to>
      <xdr:col>18</xdr:col>
      <xdr:colOff>295275</xdr:colOff>
      <xdr:row>8</xdr:row>
      <xdr:rowOff>76200</xdr:rowOff>
    </xdr:to>
    <xdr:sp>
      <xdr:nvSpPr>
        <xdr:cNvPr id="2" name="Rectangle 81"/>
        <xdr:cNvSpPr>
          <a:spLocks/>
        </xdr:cNvSpPr>
      </xdr:nvSpPr>
      <xdr:spPr>
        <a:xfrm>
          <a:off x="5057775" y="1314450"/>
          <a:ext cx="2181225" cy="3810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Results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18</xdr:col>
      <xdr:colOff>57150</xdr:colOff>
      <xdr:row>0</xdr:row>
      <xdr:rowOff>857250</xdr:rowOff>
    </xdr:to>
    <xdr:pic>
      <xdr:nvPicPr>
        <xdr:cNvPr id="3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6877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74;&#1077;&#1089;&#1086;&#1074;&#1099;&#1077;%20&#1102;&#1085;&#1080;&#1086;&#1088;&#1082;&#1080;\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84"/>
  <sheetViews>
    <sheetView workbookViewId="0" topLeftCell="A1">
      <selection activeCell="E15" sqref="E15: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42.75" customHeight="1">
      <c r="A1" s="170" t="s">
        <v>21</v>
      </c>
      <c r="B1" s="170"/>
      <c r="C1" s="170"/>
      <c r="D1" s="170"/>
      <c r="E1" s="170"/>
      <c r="F1" s="170"/>
    </row>
    <row r="2" spans="1:6" ht="24" customHeight="1">
      <c r="A2" s="171" t="str">
        <f>HYPERLINK('[1]реквизиты'!$A$2)</f>
        <v>The European championships sambo (M,W) and combat sambo</v>
      </c>
      <c r="B2" s="171"/>
      <c r="C2" s="171"/>
      <c r="D2" s="171"/>
      <c r="E2" s="171"/>
      <c r="F2" s="171"/>
    </row>
    <row r="3" spans="1:6" ht="12.75" customHeight="1">
      <c r="A3" s="172" t="str">
        <f>HYPERLINK('[1]реквизиты'!$A$3)</f>
        <v>May 17—21, 2012              Moscow (Russia)         </v>
      </c>
      <c r="B3" s="172"/>
      <c r="C3" s="172"/>
      <c r="D3" s="172"/>
      <c r="E3" s="172"/>
      <c r="F3" s="172"/>
    </row>
    <row r="4" spans="1:6" ht="18.75" customHeight="1" thickBot="1">
      <c r="A4" s="133"/>
      <c r="B4" s="133"/>
      <c r="C4" s="134" t="s">
        <v>81</v>
      </c>
      <c r="D4" s="134" t="s">
        <v>80</v>
      </c>
      <c r="E4" s="135"/>
      <c r="F4" s="133"/>
    </row>
    <row r="5" spans="1:6" ht="12.75" customHeight="1">
      <c r="A5" s="153" t="s">
        <v>5</v>
      </c>
      <c r="B5" s="151" t="s">
        <v>0</v>
      </c>
      <c r="C5" s="153" t="s">
        <v>1</v>
      </c>
      <c r="D5" s="153" t="s">
        <v>29</v>
      </c>
      <c r="E5" s="153" t="s">
        <v>3</v>
      </c>
      <c r="F5" s="153" t="s">
        <v>4</v>
      </c>
    </row>
    <row r="6" spans="1:6" ht="12.75" customHeight="1" thickBot="1">
      <c r="A6" s="150" t="s">
        <v>5</v>
      </c>
      <c r="B6" s="149"/>
      <c r="C6" s="150" t="s">
        <v>1</v>
      </c>
      <c r="D6" s="150" t="s">
        <v>2</v>
      </c>
      <c r="E6" s="150" t="s">
        <v>3</v>
      </c>
      <c r="F6" s="150" t="s">
        <v>4</v>
      </c>
    </row>
    <row r="7" spans="1:6" ht="12.75" customHeight="1">
      <c r="A7" s="152"/>
      <c r="B7" s="155">
        <v>1</v>
      </c>
      <c r="C7" s="162" t="s">
        <v>46</v>
      </c>
      <c r="D7" s="164">
        <v>1988</v>
      </c>
      <c r="E7" s="164" t="s">
        <v>47</v>
      </c>
      <c r="F7" s="154"/>
    </row>
    <row r="8" spans="1:6" ht="15" customHeight="1">
      <c r="A8" s="152"/>
      <c r="B8" s="156"/>
      <c r="C8" s="163"/>
      <c r="D8" s="165"/>
      <c r="E8" s="165"/>
      <c r="F8" s="154"/>
    </row>
    <row r="9" spans="1:6" ht="12.75" customHeight="1">
      <c r="A9" s="152"/>
      <c r="B9" s="155">
        <v>2</v>
      </c>
      <c r="C9" s="162" t="s">
        <v>48</v>
      </c>
      <c r="D9" s="164">
        <v>1986</v>
      </c>
      <c r="E9" s="164" t="s">
        <v>49</v>
      </c>
      <c r="F9" s="154"/>
    </row>
    <row r="10" spans="1:6" ht="15" customHeight="1">
      <c r="A10" s="152"/>
      <c r="B10" s="156"/>
      <c r="C10" s="163"/>
      <c r="D10" s="165"/>
      <c r="E10" s="165"/>
      <c r="F10" s="154"/>
    </row>
    <row r="11" spans="1:6" ht="15" customHeight="1">
      <c r="A11" s="152"/>
      <c r="B11" s="155">
        <v>3</v>
      </c>
      <c r="C11" s="162" t="s">
        <v>50</v>
      </c>
      <c r="D11" s="164">
        <v>1986</v>
      </c>
      <c r="E11" s="164" t="s">
        <v>51</v>
      </c>
      <c r="F11" s="154"/>
    </row>
    <row r="12" spans="1:6" ht="15.75" customHeight="1">
      <c r="A12" s="152"/>
      <c r="B12" s="156"/>
      <c r="C12" s="163"/>
      <c r="D12" s="165"/>
      <c r="E12" s="165"/>
      <c r="F12" s="154"/>
    </row>
    <row r="13" spans="1:6" ht="12.75" customHeight="1">
      <c r="A13" s="152"/>
      <c r="B13" s="155">
        <v>4</v>
      </c>
      <c r="C13" s="162" t="s">
        <v>52</v>
      </c>
      <c r="D13" s="164">
        <v>1979</v>
      </c>
      <c r="E13" s="164" t="s">
        <v>53</v>
      </c>
      <c r="F13" s="154"/>
    </row>
    <row r="14" spans="1:6" ht="15" customHeight="1">
      <c r="A14" s="152"/>
      <c r="B14" s="156"/>
      <c r="C14" s="163"/>
      <c r="D14" s="165"/>
      <c r="E14" s="165"/>
      <c r="F14" s="154"/>
    </row>
    <row r="15" spans="1:6" ht="12.75" customHeight="1">
      <c r="A15" s="152"/>
      <c r="B15" s="155">
        <v>5</v>
      </c>
      <c r="C15" s="162" t="s">
        <v>54</v>
      </c>
      <c r="D15" s="164">
        <v>1992</v>
      </c>
      <c r="E15" s="164" t="s">
        <v>55</v>
      </c>
      <c r="F15" s="154"/>
    </row>
    <row r="16" spans="1:6" ht="15" customHeight="1">
      <c r="A16" s="152"/>
      <c r="B16" s="156"/>
      <c r="C16" s="163"/>
      <c r="D16" s="165"/>
      <c r="E16" s="165"/>
      <c r="F16" s="154"/>
    </row>
    <row r="17" spans="1:6" ht="12.75" customHeight="1">
      <c r="A17" s="152"/>
      <c r="B17" s="155">
        <v>6</v>
      </c>
      <c r="C17" s="162" t="s">
        <v>56</v>
      </c>
      <c r="D17" s="164">
        <v>1990</v>
      </c>
      <c r="E17" s="164" t="s">
        <v>57</v>
      </c>
      <c r="F17" s="154"/>
    </row>
    <row r="18" spans="1:6" ht="15" customHeight="1">
      <c r="A18" s="152"/>
      <c r="B18" s="156"/>
      <c r="C18" s="163"/>
      <c r="D18" s="165"/>
      <c r="E18" s="165"/>
      <c r="F18" s="154"/>
    </row>
    <row r="19" spans="1:6" ht="12.75" customHeight="1">
      <c r="A19" s="152"/>
      <c r="B19" s="155">
        <v>7</v>
      </c>
      <c r="C19" s="162" t="s">
        <v>58</v>
      </c>
      <c r="D19" s="164">
        <v>1979</v>
      </c>
      <c r="E19" s="164" t="s">
        <v>59</v>
      </c>
      <c r="F19" s="154"/>
    </row>
    <row r="20" spans="1:6" ht="15" customHeight="1">
      <c r="A20" s="152"/>
      <c r="B20" s="156"/>
      <c r="C20" s="163"/>
      <c r="D20" s="165"/>
      <c r="E20" s="165"/>
      <c r="F20" s="154"/>
    </row>
    <row r="21" spans="1:6" ht="12.75" customHeight="1">
      <c r="A21" s="152"/>
      <c r="B21" s="155">
        <v>8</v>
      </c>
      <c r="C21" s="162" t="s">
        <v>60</v>
      </c>
      <c r="D21" s="164">
        <v>1973</v>
      </c>
      <c r="E21" s="164" t="s">
        <v>61</v>
      </c>
      <c r="F21" s="154"/>
    </row>
    <row r="22" spans="1:6" ht="15" customHeight="1">
      <c r="A22" s="152"/>
      <c r="B22" s="156"/>
      <c r="C22" s="163"/>
      <c r="D22" s="165"/>
      <c r="E22" s="165"/>
      <c r="F22" s="154"/>
    </row>
    <row r="23" spans="1:6" ht="12.75" customHeight="1">
      <c r="A23" s="152"/>
      <c r="B23" s="155">
        <v>9</v>
      </c>
      <c r="C23" s="166" t="s">
        <v>62</v>
      </c>
      <c r="D23" s="168">
        <v>1987</v>
      </c>
      <c r="E23" s="173" t="s">
        <v>63</v>
      </c>
      <c r="F23" s="154"/>
    </row>
    <row r="24" spans="1:6" ht="15" customHeight="1">
      <c r="A24" s="152"/>
      <c r="B24" s="156"/>
      <c r="C24" s="167"/>
      <c r="D24" s="169"/>
      <c r="E24" s="174"/>
      <c r="F24" s="154"/>
    </row>
    <row r="25" spans="1:6" ht="12.75" customHeight="1">
      <c r="A25" s="152"/>
      <c r="B25" s="155">
        <v>10</v>
      </c>
      <c r="C25" s="162" t="s">
        <v>64</v>
      </c>
      <c r="D25" s="164">
        <v>1978</v>
      </c>
      <c r="E25" s="164" t="s">
        <v>65</v>
      </c>
      <c r="F25" s="154"/>
    </row>
    <row r="26" spans="1:6" ht="15" customHeight="1">
      <c r="A26" s="152"/>
      <c r="B26" s="156"/>
      <c r="C26" s="163"/>
      <c r="D26" s="165"/>
      <c r="E26" s="165"/>
      <c r="F26" s="154"/>
    </row>
    <row r="27" spans="1:6" ht="12.75" customHeight="1">
      <c r="A27" s="152"/>
      <c r="B27" s="155">
        <v>11</v>
      </c>
      <c r="C27" s="162" t="s">
        <v>66</v>
      </c>
      <c r="D27" s="164">
        <v>1976</v>
      </c>
      <c r="E27" s="164" t="s">
        <v>67</v>
      </c>
      <c r="F27" s="154"/>
    </row>
    <row r="28" spans="1:6" ht="15" customHeight="1">
      <c r="A28" s="152"/>
      <c r="B28" s="156"/>
      <c r="C28" s="163"/>
      <c r="D28" s="165"/>
      <c r="E28" s="165"/>
      <c r="F28" s="154"/>
    </row>
    <row r="29" spans="1:6" ht="15.75" customHeight="1">
      <c r="A29" s="152"/>
      <c r="B29" s="155">
        <v>12</v>
      </c>
      <c r="C29" s="162" t="s">
        <v>68</v>
      </c>
      <c r="D29" s="164">
        <v>1983</v>
      </c>
      <c r="E29" s="164" t="s">
        <v>69</v>
      </c>
      <c r="F29" s="154"/>
    </row>
    <row r="30" spans="1:6" ht="15" customHeight="1">
      <c r="A30" s="152"/>
      <c r="B30" s="156"/>
      <c r="C30" s="163"/>
      <c r="D30" s="165"/>
      <c r="E30" s="165"/>
      <c r="F30" s="154"/>
    </row>
    <row r="31" spans="1:6" ht="12.75" customHeight="1">
      <c r="A31" s="152"/>
      <c r="B31" s="155">
        <v>13</v>
      </c>
      <c r="C31" s="162" t="s">
        <v>70</v>
      </c>
      <c r="D31" s="164">
        <v>1988</v>
      </c>
      <c r="E31" s="164" t="s">
        <v>71</v>
      </c>
      <c r="F31" s="154"/>
    </row>
    <row r="32" spans="1:6" ht="15" customHeight="1">
      <c r="A32" s="152"/>
      <c r="B32" s="156"/>
      <c r="C32" s="163"/>
      <c r="D32" s="165"/>
      <c r="E32" s="165"/>
      <c r="F32" s="154"/>
    </row>
    <row r="33" spans="1:6" ht="12.75" customHeight="1">
      <c r="A33" s="152"/>
      <c r="B33" s="155">
        <v>14</v>
      </c>
      <c r="C33" s="162" t="s">
        <v>72</v>
      </c>
      <c r="D33" s="164">
        <v>1987</v>
      </c>
      <c r="E33" s="164" t="s">
        <v>73</v>
      </c>
      <c r="F33" s="154"/>
    </row>
    <row r="34" spans="1:6" ht="15" customHeight="1">
      <c r="A34" s="152"/>
      <c r="B34" s="156"/>
      <c r="C34" s="163"/>
      <c r="D34" s="165"/>
      <c r="E34" s="165"/>
      <c r="F34" s="154"/>
    </row>
    <row r="35" spans="1:6" ht="12.75" customHeight="1">
      <c r="A35" s="152"/>
      <c r="B35" s="155">
        <v>15</v>
      </c>
      <c r="C35" s="162" t="s">
        <v>74</v>
      </c>
      <c r="D35" s="164">
        <v>1992</v>
      </c>
      <c r="E35" s="164" t="s">
        <v>75</v>
      </c>
      <c r="F35" s="154"/>
    </row>
    <row r="36" spans="1:6" ht="15" customHeight="1">
      <c r="A36" s="152"/>
      <c r="B36" s="156"/>
      <c r="C36" s="163"/>
      <c r="D36" s="165"/>
      <c r="E36" s="165"/>
      <c r="F36" s="154"/>
    </row>
    <row r="37" spans="1:6" ht="15.75" customHeight="1">
      <c r="A37" s="152"/>
      <c r="B37" s="155">
        <v>16</v>
      </c>
      <c r="C37" s="162" t="s">
        <v>76</v>
      </c>
      <c r="D37" s="164">
        <v>1984</v>
      </c>
      <c r="E37" s="164" t="s">
        <v>77</v>
      </c>
      <c r="F37" s="154"/>
    </row>
    <row r="38" spans="1:6" ht="12.75" customHeight="1">
      <c r="A38" s="152"/>
      <c r="B38" s="156"/>
      <c r="C38" s="163"/>
      <c r="D38" s="165"/>
      <c r="E38" s="165"/>
      <c r="F38" s="154"/>
    </row>
    <row r="39" spans="1:6" ht="12.75" customHeight="1">
      <c r="A39" s="152"/>
      <c r="B39" s="155">
        <v>17</v>
      </c>
      <c r="C39" s="162" t="s">
        <v>78</v>
      </c>
      <c r="D39" s="164">
        <v>1989</v>
      </c>
      <c r="E39" s="164" t="s">
        <v>79</v>
      </c>
      <c r="F39" s="154"/>
    </row>
    <row r="40" spans="1:6" ht="12.75" customHeight="1">
      <c r="A40" s="152"/>
      <c r="B40" s="156"/>
      <c r="C40" s="163"/>
      <c r="D40" s="165"/>
      <c r="E40" s="165"/>
      <c r="F40" s="154"/>
    </row>
    <row r="41" spans="1:6" ht="12.75" customHeight="1">
      <c r="A41" s="152"/>
      <c r="B41" s="155">
        <v>18</v>
      </c>
      <c r="C41" s="161"/>
      <c r="D41" s="154"/>
      <c r="E41" s="160"/>
      <c r="F41" s="154"/>
    </row>
    <row r="42" spans="1:6" ht="12.75" customHeight="1">
      <c r="A42" s="152"/>
      <c r="B42" s="156"/>
      <c r="C42" s="161"/>
      <c r="D42" s="154"/>
      <c r="E42" s="160"/>
      <c r="F42" s="154"/>
    </row>
    <row r="43" spans="1:6" ht="12.75" customHeight="1">
      <c r="A43" s="152"/>
      <c r="B43" s="155">
        <v>19</v>
      </c>
      <c r="C43" s="161"/>
      <c r="D43" s="154"/>
      <c r="E43" s="160"/>
      <c r="F43" s="154"/>
    </row>
    <row r="44" spans="1:6" ht="12.75" customHeight="1">
      <c r="A44" s="152"/>
      <c r="B44" s="156"/>
      <c r="C44" s="161"/>
      <c r="D44" s="154"/>
      <c r="E44" s="160"/>
      <c r="F44" s="154"/>
    </row>
    <row r="45" spans="1:6" ht="12.75" customHeight="1">
      <c r="A45" s="152"/>
      <c r="B45" s="155">
        <v>20</v>
      </c>
      <c r="C45" s="161"/>
      <c r="D45" s="154"/>
      <c r="E45" s="160"/>
      <c r="F45" s="154"/>
    </row>
    <row r="46" spans="1:6" ht="12.75" customHeight="1">
      <c r="A46" s="152"/>
      <c r="B46" s="156"/>
      <c r="C46" s="161"/>
      <c r="D46" s="154"/>
      <c r="E46" s="160"/>
      <c r="F46" s="154"/>
    </row>
    <row r="47" spans="1:6" ht="12.75" customHeight="1">
      <c r="A47" s="152"/>
      <c r="B47" s="155">
        <v>21</v>
      </c>
      <c r="C47" s="161"/>
      <c r="D47" s="154"/>
      <c r="E47" s="160"/>
      <c r="F47" s="154"/>
    </row>
    <row r="48" spans="1:6" ht="12.75" customHeight="1">
      <c r="A48" s="152"/>
      <c r="B48" s="156"/>
      <c r="C48" s="161"/>
      <c r="D48" s="154"/>
      <c r="E48" s="160"/>
      <c r="F48" s="154"/>
    </row>
    <row r="49" spans="1:6" ht="12.75" customHeight="1">
      <c r="A49" s="152"/>
      <c r="B49" s="155">
        <v>22</v>
      </c>
      <c r="C49" s="161"/>
      <c r="D49" s="154"/>
      <c r="E49" s="160"/>
      <c r="F49" s="154"/>
    </row>
    <row r="50" spans="1:6" ht="12.75" customHeight="1">
      <c r="A50" s="152"/>
      <c r="B50" s="156"/>
      <c r="C50" s="161"/>
      <c r="D50" s="154"/>
      <c r="E50" s="160"/>
      <c r="F50" s="154"/>
    </row>
    <row r="51" spans="1:6" ht="12.75" customHeight="1">
      <c r="A51" s="152"/>
      <c r="B51" s="155">
        <v>23</v>
      </c>
      <c r="C51" s="161"/>
      <c r="D51" s="154"/>
      <c r="E51" s="160"/>
      <c r="F51" s="154"/>
    </row>
    <row r="52" spans="1:6" ht="12.75" customHeight="1">
      <c r="A52" s="152"/>
      <c r="B52" s="156"/>
      <c r="C52" s="161"/>
      <c r="D52" s="154"/>
      <c r="E52" s="160"/>
      <c r="F52" s="154"/>
    </row>
    <row r="53" spans="1:6" ht="12.75" customHeight="1">
      <c r="A53" s="152"/>
      <c r="B53" s="155">
        <v>24</v>
      </c>
      <c r="C53" s="161"/>
      <c r="D53" s="154"/>
      <c r="E53" s="160"/>
      <c r="F53" s="154"/>
    </row>
    <row r="54" spans="1:6" ht="12.75" customHeight="1">
      <c r="A54" s="152"/>
      <c r="B54" s="156"/>
      <c r="C54" s="161"/>
      <c r="D54" s="154"/>
      <c r="E54" s="160"/>
      <c r="F54" s="154"/>
    </row>
    <row r="55" spans="1:6" ht="12.75" customHeight="1">
      <c r="A55" s="152"/>
      <c r="B55" s="155">
        <v>25</v>
      </c>
      <c r="C55" s="157"/>
      <c r="D55" s="158"/>
      <c r="E55" s="158"/>
      <c r="F55" s="154"/>
    </row>
    <row r="56" spans="1:6" ht="12.75" customHeight="1">
      <c r="A56" s="152"/>
      <c r="B56" s="156"/>
      <c r="C56" s="157"/>
      <c r="D56" s="158"/>
      <c r="E56" s="158"/>
      <c r="F56" s="154"/>
    </row>
    <row r="57" spans="1:6" ht="12.75" customHeight="1">
      <c r="A57" s="152"/>
      <c r="B57" s="155">
        <v>26</v>
      </c>
      <c r="C57" s="157"/>
      <c r="D57" s="158"/>
      <c r="E57" s="158"/>
      <c r="F57" s="154"/>
    </row>
    <row r="58" spans="1:6" ht="12.75" customHeight="1">
      <c r="A58" s="152"/>
      <c r="B58" s="156"/>
      <c r="C58" s="157"/>
      <c r="D58" s="158"/>
      <c r="E58" s="158"/>
      <c r="F58" s="154"/>
    </row>
    <row r="59" spans="1:6" ht="12.75" customHeight="1">
      <c r="A59" s="152"/>
      <c r="B59" s="155">
        <v>27</v>
      </c>
      <c r="C59" s="157"/>
      <c r="D59" s="158"/>
      <c r="E59" s="158"/>
      <c r="F59" s="154"/>
    </row>
    <row r="60" spans="1:6" ht="12.75" customHeight="1">
      <c r="A60" s="152"/>
      <c r="B60" s="156"/>
      <c r="C60" s="157"/>
      <c r="D60" s="158"/>
      <c r="E60" s="158"/>
      <c r="F60" s="154"/>
    </row>
    <row r="61" spans="1:6" ht="12.75" customHeight="1">
      <c r="A61" s="152"/>
      <c r="B61" s="155">
        <v>28</v>
      </c>
      <c r="C61" s="157"/>
      <c r="D61" s="158"/>
      <c r="E61" s="158"/>
      <c r="F61" s="154"/>
    </row>
    <row r="62" spans="1:6" ht="12.75" customHeight="1">
      <c r="A62" s="152"/>
      <c r="B62" s="156"/>
      <c r="C62" s="157"/>
      <c r="D62" s="158"/>
      <c r="E62" s="158"/>
      <c r="F62" s="154"/>
    </row>
    <row r="63" spans="1:6" ht="12.75" customHeight="1">
      <c r="A63" s="152"/>
      <c r="B63" s="155">
        <v>29</v>
      </c>
      <c r="C63" s="157"/>
      <c r="D63" s="158"/>
      <c r="E63" s="158"/>
      <c r="F63" s="154"/>
    </row>
    <row r="64" spans="1:6" ht="12.75" customHeight="1">
      <c r="A64" s="152"/>
      <c r="B64" s="156"/>
      <c r="C64" s="157"/>
      <c r="D64" s="158"/>
      <c r="E64" s="158"/>
      <c r="F64" s="154"/>
    </row>
    <row r="65" spans="1:6" ht="12.75" customHeight="1">
      <c r="A65" s="152"/>
      <c r="B65" s="155">
        <v>30</v>
      </c>
      <c r="C65" s="157"/>
      <c r="D65" s="158"/>
      <c r="E65" s="158"/>
      <c r="F65" s="154"/>
    </row>
    <row r="66" spans="1:6" ht="12.75" customHeight="1">
      <c r="A66" s="152"/>
      <c r="B66" s="156"/>
      <c r="C66" s="157"/>
      <c r="D66" s="158"/>
      <c r="E66" s="158"/>
      <c r="F66" s="154"/>
    </row>
    <row r="67" spans="1:6" ht="12.75" customHeight="1">
      <c r="A67" s="152"/>
      <c r="B67" s="155">
        <v>31</v>
      </c>
      <c r="C67" s="157"/>
      <c r="D67" s="158"/>
      <c r="E67" s="158"/>
      <c r="F67" s="154"/>
    </row>
    <row r="68" spans="1:6" ht="12.75" customHeight="1">
      <c r="A68" s="152"/>
      <c r="B68" s="156"/>
      <c r="C68" s="159"/>
      <c r="D68" s="158"/>
      <c r="E68" s="158"/>
      <c r="F68" s="154"/>
    </row>
    <row r="69" spans="1:6" ht="12.75" customHeight="1">
      <c r="A69" s="152"/>
      <c r="B69" s="155">
        <v>32</v>
      </c>
      <c r="C69" s="157"/>
      <c r="D69" s="158"/>
      <c r="E69" s="158"/>
      <c r="F69" s="154"/>
    </row>
    <row r="70" spans="1:6" ht="12.75" customHeight="1">
      <c r="A70" s="152"/>
      <c r="B70" s="156"/>
      <c r="C70" s="157"/>
      <c r="D70" s="158"/>
      <c r="E70" s="158"/>
      <c r="F70" s="154"/>
    </row>
    <row r="71" ht="12.75">
      <c r="E71" s="33"/>
    </row>
    <row r="72" ht="12.75">
      <c r="E72" s="33"/>
    </row>
    <row r="73" ht="12.75">
      <c r="E73" s="33"/>
    </row>
    <row r="74" ht="12.75">
      <c r="E74" s="33"/>
    </row>
    <row r="75" ht="12.75">
      <c r="E75" s="33"/>
    </row>
    <row r="76" ht="12.75">
      <c r="E76" s="33"/>
    </row>
    <row r="77" ht="12.75">
      <c r="E77" s="33"/>
    </row>
    <row r="78" ht="12.75">
      <c r="E78" s="33"/>
    </row>
    <row r="79" ht="12.75">
      <c r="E79" s="33"/>
    </row>
    <row r="80" ht="12.75">
      <c r="E80" s="33"/>
    </row>
    <row r="81" ht="12.75">
      <c r="E81" s="33"/>
    </row>
    <row r="82" ht="12.75">
      <c r="E82" s="33"/>
    </row>
    <row r="83" ht="12.75">
      <c r="E83" s="33"/>
    </row>
    <row r="84" ht="12.75">
      <c r="E84" s="33"/>
    </row>
  </sheetData>
  <mergeCells count="201">
    <mergeCell ref="F31:F32"/>
    <mergeCell ref="D27:D28"/>
    <mergeCell ref="F27:F28"/>
    <mergeCell ref="F23:F24"/>
    <mergeCell ref="F25:F26"/>
    <mergeCell ref="E23:E24"/>
    <mergeCell ref="E25:E26"/>
    <mergeCell ref="A1:F1"/>
    <mergeCell ref="A2:F2"/>
    <mergeCell ref="A3:F3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C23:C24"/>
    <mergeCell ref="B25:B26"/>
    <mergeCell ref="C25:C26"/>
    <mergeCell ref="D23:D24"/>
    <mergeCell ref="A17:A18"/>
    <mergeCell ref="A19:A20"/>
    <mergeCell ref="D19:D20"/>
    <mergeCell ref="D17:D18"/>
    <mergeCell ref="B19:B20"/>
    <mergeCell ref="C19:C20"/>
    <mergeCell ref="A13:A14"/>
    <mergeCell ref="D13:D14"/>
    <mergeCell ref="D11:D12"/>
    <mergeCell ref="A15:A16"/>
    <mergeCell ref="D15:D16"/>
    <mergeCell ref="B11:B12"/>
    <mergeCell ref="C11:C12"/>
    <mergeCell ref="B15:B16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47:F48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17:F18"/>
    <mergeCell ref="D61:D62"/>
    <mergeCell ref="F21:F22"/>
    <mergeCell ref="F67:F68"/>
    <mergeCell ref="D53:D54"/>
    <mergeCell ref="D67:D68"/>
    <mergeCell ref="F43:F44"/>
    <mergeCell ref="F45:F46"/>
    <mergeCell ref="F39:F40"/>
    <mergeCell ref="D37:D38"/>
    <mergeCell ref="F19:F20"/>
    <mergeCell ref="F61:F62"/>
    <mergeCell ref="A11:A12"/>
    <mergeCell ref="A5:A6"/>
    <mergeCell ref="F15:F16"/>
    <mergeCell ref="F29:F30"/>
    <mergeCell ref="F5:F6"/>
    <mergeCell ref="F7:F8"/>
    <mergeCell ref="F9:F10"/>
    <mergeCell ref="F11:F12"/>
    <mergeCell ref="E7:E8"/>
    <mergeCell ref="B9:B10"/>
    <mergeCell ref="C9:C10"/>
    <mergeCell ref="E9:E10"/>
    <mergeCell ref="E11:E12"/>
    <mergeCell ref="B13:B14"/>
    <mergeCell ref="C13:C14"/>
    <mergeCell ref="E13:E14"/>
    <mergeCell ref="E15:E16"/>
    <mergeCell ref="B17:B18"/>
    <mergeCell ref="C17:C18"/>
    <mergeCell ref="E17:E18"/>
    <mergeCell ref="E19:E20"/>
    <mergeCell ref="B21:B22"/>
    <mergeCell ref="C21:C22"/>
    <mergeCell ref="E21:E22"/>
    <mergeCell ref="B27:B28"/>
    <mergeCell ref="C27:C28"/>
    <mergeCell ref="E27:E28"/>
    <mergeCell ref="B29:B30"/>
    <mergeCell ref="C29:C30"/>
    <mergeCell ref="E29:E30"/>
    <mergeCell ref="B31:B32"/>
    <mergeCell ref="C31:C32"/>
    <mergeCell ref="E31:E32"/>
    <mergeCell ref="D29:D30"/>
    <mergeCell ref="B33:B34"/>
    <mergeCell ref="C33:C34"/>
    <mergeCell ref="E33:E34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B41:B42"/>
    <mergeCell ref="C41:C42"/>
    <mergeCell ref="E41:E42"/>
    <mergeCell ref="B43:B44"/>
    <mergeCell ref="C43:C44"/>
    <mergeCell ref="E43:E44"/>
    <mergeCell ref="E45:E46"/>
    <mergeCell ref="B47:B48"/>
    <mergeCell ref="C47:C48"/>
    <mergeCell ref="E47:E48"/>
    <mergeCell ref="E49:E50"/>
    <mergeCell ref="B51:B52"/>
    <mergeCell ref="C51:C52"/>
    <mergeCell ref="E51:E52"/>
    <mergeCell ref="E53:E54"/>
    <mergeCell ref="B55:B56"/>
    <mergeCell ref="C55:C56"/>
    <mergeCell ref="E55:E56"/>
    <mergeCell ref="C57:C58"/>
    <mergeCell ref="E57:E58"/>
    <mergeCell ref="B59:B60"/>
    <mergeCell ref="C59:C60"/>
    <mergeCell ref="E59:E60"/>
    <mergeCell ref="E61:E62"/>
    <mergeCell ref="B63:B64"/>
    <mergeCell ref="C63:C64"/>
    <mergeCell ref="E63:E64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7">
      <selection activeCell="A17" sqref="A17:K27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8.57421875" style="0" customWidth="1"/>
    <col min="4" max="4" width="24.421875" style="0" customWidth="1"/>
    <col min="5" max="5" width="11.00390625" style="0" customWidth="1"/>
    <col min="6" max="6" width="13.421875" style="0" customWidth="1"/>
    <col min="7" max="7" width="25.28125" style="0" customWidth="1"/>
    <col min="10" max="10" width="9.421875" style="0" customWidth="1"/>
    <col min="11" max="11" width="19.7109375" style="0" customWidth="1"/>
  </cols>
  <sheetData>
    <row r="1" spans="1:11" ht="18">
      <c r="A1" s="196" t="s">
        <v>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33" customHeight="1">
      <c r="A2" s="196" t="str">
        <f>HYPERLINK('[1]реквизиты'!$A$2)</f>
        <v>The European championships sambo (M,W) and combat sambo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30" customHeight="1">
      <c r="A3" s="137">
        <f>HYPERLINK('пр.взв.'!A4)</f>
      </c>
      <c r="B3" s="138"/>
      <c r="C3" s="138"/>
      <c r="D3" s="138"/>
      <c r="E3" s="177" t="str">
        <f>'пр.взв.'!C4</f>
        <v>MEN</v>
      </c>
      <c r="F3" s="177"/>
      <c r="G3" s="136" t="str">
        <f>'пр.взв.'!D4</f>
        <v>82 kg</v>
      </c>
      <c r="H3" s="138"/>
      <c r="I3" s="138"/>
      <c r="J3" s="138"/>
      <c r="K3" s="138"/>
    </row>
    <row r="4" spans="1:11" ht="30.75" customHeight="1" thickBot="1">
      <c r="A4" s="200" t="s">
        <v>42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26.25" thickBot="1">
      <c r="A5" s="41" t="s">
        <v>7</v>
      </c>
      <c r="B5" s="42" t="s">
        <v>0</v>
      </c>
      <c r="C5" s="43" t="s">
        <v>8</v>
      </c>
      <c r="D5" s="42" t="s">
        <v>1</v>
      </c>
      <c r="E5" s="44" t="s">
        <v>2</v>
      </c>
      <c r="F5" s="40" t="s">
        <v>9</v>
      </c>
      <c r="G5" s="45" t="s">
        <v>33</v>
      </c>
      <c r="H5" s="45" t="s">
        <v>12</v>
      </c>
      <c r="I5" s="45" t="s">
        <v>13</v>
      </c>
      <c r="J5" s="43" t="s">
        <v>34</v>
      </c>
      <c r="K5" s="45" t="s">
        <v>14</v>
      </c>
    </row>
    <row r="6" spans="1:11" ht="19.5" customHeight="1">
      <c r="A6" s="185">
        <v>1</v>
      </c>
      <c r="B6" s="188">
        <f>'пр.хода'!L9</f>
        <v>1</v>
      </c>
      <c r="C6" s="190" t="s">
        <v>15</v>
      </c>
      <c r="D6" s="192" t="str">
        <f>VLOOKUP(B6,'пр.взв.'!B7:E70,2,FALSE)</f>
        <v>BLINDU Andrei</v>
      </c>
      <c r="E6" s="175">
        <f>VLOOKUP(B6,'пр.взв.'!B7:E70,3,FALSE)</f>
        <v>1988</v>
      </c>
      <c r="F6" s="182" t="str">
        <f>VLOOKUP(B6,'пр.взв.'!B7:E70,4,FALSE)</f>
        <v>ROU</v>
      </c>
      <c r="G6" s="180"/>
      <c r="H6" s="178"/>
      <c r="I6" s="180"/>
      <c r="J6" s="178"/>
      <c r="K6" s="46" t="s">
        <v>16</v>
      </c>
    </row>
    <row r="7" spans="1:11" ht="19.5" customHeight="1" thickBot="1">
      <c r="A7" s="186"/>
      <c r="B7" s="189"/>
      <c r="C7" s="191"/>
      <c r="D7" s="193"/>
      <c r="E7" s="176"/>
      <c r="F7" s="183"/>
      <c r="G7" s="181"/>
      <c r="H7" s="179"/>
      <c r="I7" s="181"/>
      <c r="J7" s="179"/>
      <c r="K7" s="47" t="s">
        <v>17</v>
      </c>
    </row>
    <row r="8" spans="1:11" ht="19.5" customHeight="1">
      <c r="A8" s="186"/>
      <c r="B8" s="188">
        <f>'пр.хода'!L13</f>
        <v>11</v>
      </c>
      <c r="C8" s="194" t="s">
        <v>18</v>
      </c>
      <c r="D8" s="192" t="str">
        <f>VLOOKUP(B8,'пр.взв.'!B7:E70,2,FALSE)</f>
        <v>SAVINOV Viktor</v>
      </c>
      <c r="E8" s="175">
        <f>VLOOKUP(B8,'пр.взв.'!B7:E70,3,FALSE)</f>
        <v>1976</v>
      </c>
      <c r="F8" s="182" t="str">
        <f>VLOOKUP(B8,'пр.взв.'!B7:E70,4,FALSE)</f>
        <v>UKR</v>
      </c>
      <c r="G8" s="184"/>
      <c r="H8" s="178"/>
      <c r="I8" s="180"/>
      <c r="J8" s="178"/>
      <c r="K8" s="47" t="s">
        <v>19</v>
      </c>
    </row>
    <row r="9" spans="1:11" ht="19.5" customHeight="1" thickBot="1">
      <c r="A9" s="187"/>
      <c r="B9" s="189"/>
      <c r="C9" s="195"/>
      <c r="D9" s="193"/>
      <c r="E9" s="176"/>
      <c r="F9" s="183"/>
      <c r="G9" s="181"/>
      <c r="H9" s="179"/>
      <c r="I9" s="181"/>
      <c r="J9" s="179"/>
      <c r="K9" s="48"/>
    </row>
    <row r="10" spans="1:11" ht="25.5" customHeight="1" thickBot="1">
      <c r="A10" s="49"/>
      <c r="B10" s="49"/>
      <c r="C10" s="50"/>
      <c r="D10" s="49"/>
      <c r="E10" s="51"/>
      <c r="F10" s="58"/>
      <c r="G10" s="49"/>
      <c r="H10" s="49"/>
      <c r="I10" s="49"/>
      <c r="J10" s="49"/>
      <c r="K10" s="49"/>
    </row>
    <row r="11" spans="1:11" ht="26.25" thickBot="1">
      <c r="A11" s="41" t="s">
        <v>7</v>
      </c>
      <c r="B11" s="42" t="s">
        <v>0</v>
      </c>
      <c r="C11" s="43" t="s">
        <v>8</v>
      </c>
      <c r="D11" s="42" t="s">
        <v>1</v>
      </c>
      <c r="E11" s="44" t="s">
        <v>2</v>
      </c>
      <c r="F11" s="40" t="s">
        <v>9</v>
      </c>
      <c r="G11" s="45" t="s">
        <v>33</v>
      </c>
      <c r="H11" s="45" t="s">
        <v>12</v>
      </c>
      <c r="I11" s="45" t="s">
        <v>13</v>
      </c>
      <c r="J11" s="43" t="s">
        <v>34</v>
      </c>
      <c r="K11" s="45" t="s">
        <v>14</v>
      </c>
    </row>
    <row r="12" spans="1:11" ht="19.5" customHeight="1">
      <c r="A12" s="185">
        <v>2</v>
      </c>
      <c r="B12" s="188">
        <f>'пр.хода'!N79</f>
        <v>14</v>
      </c>
      <c r="C12" s="190" t="s">
        <v>15</v>
      </c>
      <c r="D12" s="192" t="str">
        <f>VLOOKUP(B12,'пр.взв.'!B1:E76,2,FALSE)</f>
        <v>MATUKAS  Radvilas</v>
      </c>
      <c r="E12" s="175">
        <f>VLOOKUP(B12,'пр.взв.'!B1:E76,3,FALSE)</f>
        <v>1987</v>
      </c>
      <c r="F12" s="182" t="str">
        <f>VLOOKUP(B12,'пр.взв.'!B1:E76,4,FALSE)</f>
        <v>LTU</v>
      </c>
      <c r="G12" s="180"/>
      <c r="H12" s="178"/>
      <c r="I12" s="180"/>
      <c r="J12" s="178"/>
      <c r="K12" s="46" t="s">
        <v>16</v>
      </c>
    </row>
    <row r="13" spans="1:11" ht="18" customHeight="1" thickBot="1">
      <c r="A13" s="186"/>
      <c r="B13" s="189"/>
      <c r="C13" s="191"/>
      <c r="D13" s="193"/>
      <c r="E13" s="176"/>
      <c r="F13" s="183"/>
      <c r="G13" s="181"/>
      <c r="H13" s="179"/>
      <c r="I13" s="181"/>
      <c r="J13" s="179"/>
      <c r="K13" s="47" t="s">
        <v>17</v>
      </c>
    </row>
    <row r="14" spans="1:11" ht="19.5" customHeight="1">
      <c r="A14" s="186"/>
      <c r="B14" s="188">
        <f>'пр.хода'!N83</f>
        <v>16</v>
      </c>
      <c r="C14" s="194" t="s">
        <v>18</v>
      </c>
      <c r="D14" s="192" t="str">
        <f>VLOOKUP(B14,'пр.взв.'!B1:E76,2,FALSE)</f>
        <v>DANIELYAN Ashot</v>
      </c>
      <c r="E14" s="175">
        <f>VLOOKUP(B14,'пр.взв.'!B1:E76,3,FALSE)</f>
        <v>1984</v>
      </c>
      <c r="F14" s="182" t="str">
        <f>VLOOKUP(B14,'пр.взв.'!B1:E76,4,FALSE)</f>
        <v>ARM</v>
      </c>
      <c r="G14" s="184"/>
      <c r="H14" s="178"/>
      <c r="I14" s="180"/>
      <c r="J14" s="178"/>
      <c r="K14" s="47" t="s">
        <v>19</v>
      </c>
    </row>
    <row r="15" spans="1:11" ht="19.5" customHeight="1" thickBot="1">
      <c r="A15" s="187"/>
      <c r="B15" s="189"/>
      <c r="C15" s="195"/>
      <c r="D15" s="193"/>
      <c r="E15" s="176"/>
      <c r="F15" s="183"/>
      <c r="G15" s="181"/>
      <c r="H15" s="179"/>
      <c r="I15" s="181"/>
      <c r="J15" s="179"/>
      <c r="K15" s="48"/>
    </row>
    <row r="16" spans="1:11" ht="19.5" customHeight="1">
      <c r="A16" s="139"/>
      <c r="B16" s="140"/>
      <c r="C16" s="145"/>
      <c r="D16" s="141"/>
      <c r="E16" s="142"/>
      <c r="F16" s="142"/>
      <c r="G16" s="143"/>
      <c r="H16" s="143"/>
      <c r="I16" s="143"/>
      <c r="J16" s="143"/>
      <c r="K16" s="144"/>
    </row>
    <row r="17" spans="1:11" ht="32.25" customHeight="1">
      <c r="A17" s="53"/>
      <c r="B17" s="54"/>
      <c r="C17" s="55"/>
      <c r="D17" s="55"/>
      <c r="E17" s="177" t="str">
        <f>E3</f>
        <v>MEN</v>
      </c>
      <c r="F17" s="177"/>
      <c r="G17" s="136" t="str">
        <f>G3</f>
        <v>82 kg</v>
      </c>
      <c r="H17" s="54"/>
      <c r="I17" s="56"/>
      <c r="J17" s="57"/>
      <c r="K17" s="49"/>
    </row>
    <row r="18" spans="1:11" ht="19.5" customHeight="1" thickBot="1">
      <c r="A18" s="198" t="s">
        <v>20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</row>
    <row r="19" spans="1:11" ht="21.75" customHeight="1" thickBot="1">
      <c r="A19" s="52" t="s">
        <v>7</v>
      </c>
      <c r="B19" s="42" t="s">
        <v>0</v>
      </c>
      <c r="C19" s="43" t="s">
        <v>8</v>
      </c>
      <c r="D19" s="42" t="s">
        <v>1</v>
      </c>
      <c r="E19" s="44" t="s">
        <v>2</v>
      </c>
      <c r="F19" s="40" t="s">
        <v>9</v>
      </c>
      <c r="G19" s="45" t="s">
        <v>33</v>
      </c>
      <c r="H19" s="45" t="s">
        <v>12</v>
      </c>
      <c r="I19" s="45" t="s">
        <v>13</v>
      </c>
      <c r="J19" s="43" t="s">
        <v>34</v>
      </c>
      <c r="K19" s="45" t="s">
        <v>14</v>
      </c>
    </row>
    <row r="20" spans="1:11" ht="21.75" customHeight="1">
      <c r="A20" s="185"/>
      <c r="B20" s="188">
        <f>'пр.хода'!M26</f>
        <v>9</v>
      </c>
      <c r="C20" s="190" t="s">
        <v>15</v>
      </c>
      <c r="D20" s="192" t="str">
        <f>VLOOKUP(B20,'пр.взв.'!B7:E70,2,FALSE)</f>
        <v>KIRYUKHIN Sergey</v>
      </c>
      <c r="E20" s="175">
        <f>VLOOKUP(B20,'пр.взв.'!B7:E70,3,FALSE)</f>
        <v>1987</v>
      </c>
      <c r="F20" s="182" t="str">
        <f>VLOOKUP(B20,'пр.взв.'!B7:E70,4,FALSE)</f>
        <v>RUS</v>
      </c>
      <c r="G20" s="180"/>
      <c r="H20" s="178"/>
      <c r="I20" s="180"/>
      <c r="J20" s="178"/>
      <c r="K20" s="46" t="s">
        <v>16</v>
      </c>
    </row>
    <row r="21" spans="1:11" ht="16.5" customHeight="1" thickBot="1">
      <c r="A21" s="186"/>
      <c r="B21" s="189"/>
      <c r="C21" s="191"/>
      <c r="D21" s="193"/>
      <c r="E21" s="176"/>
      <c r="F21" s="183"/>
      <c r="G21" s="181"/>
      <c r="H21" s="179"/>
      <c r="I21" s="181"/>
      <c r="J21" s="179"/>
      <c r="K21" s="47" t="s">
        <v>17</v>
      </c>
    </row>
    <row r="22" spans="1:11" ht="24" customHeight="1">
      <c r="A22" s="186"/>
      <c r="B22" s="188">
        <f>'пр.хода'!$M$60</f>
        <v>2</v>
      </c>
      <c r="C22" s="194" t="s">
        <v>18</v>
      </c>
      <c r="D22" s="192" t="str">
        <f>VLOOKUP(B22,'пр.взв.'!B7:E70,2,FALSE)</f>
        <v>STEPANKOU Aliaksei</v>
      </c>
      <c r="E22" s="175">
        <f>VLOOKUP(B22,'пр.взв.'!B7:E70,3,FALSE)</f>
        <v>1986</v>
      </c>
      <c r="F22" s="182" t="str">
        <f>VLOOKUP(B22,'пр.взв.'!B7:E70,4,FALSE)</f>
        <v>BLR</v>
      </c>
      <c r="G22" s="184"/>
      <c r="H22" s="178"/>
      <c r="I22" s="180"/>
      <c r="J22" s="178"/>
      <c r="K22" s="47" t="s">
        <v>19</v>
      </c>
    </row>
    <row r="23" spans="1:11" ht="13.5" thickBot="1">
      <c r="A23" s="187"/>
      <c r="B23" s="189"/>
      <c r="C23" s="195"/>
      <c r="D23" s="193"/>
      <c r="E23" s="176"/>
      <c r="F23" s="183"/>
      <c r="G23" s="181"/>
      <c r="H23" s="179"/>
      <c r="I23" s="181"/>
      <c r="J23" s="179"/>
      <c r="K23" s="48"/>
    </row>
    <row r="25" spans="1:11" ht="15">
      <c r="A25" s="28" t="str">
        <f>'[1]реквизиты'!$A$8</f>
        <v>Chief referee</v>
      </c>
      <c r="B25" s="29"/>
      <c r="C25" s="29"/>
      <c r="D25" s="29"/>
      <c r="E25" s="15"/>
      <c r="F25" s="89"/>
      <c r="H25" s="199" t="str">
        <f>'[1]реквизиты'!$G$8</f>
        <v>V. Bukhval</v>
      </c>
      <c r="I25" s="199"/>
      <c r="J25" s="199"/>
      <c r="K25" t="str">
        <f>'[1]реквизиты'!$G$9</f>
        <v>/BLR/</v>
      </c>
    </row>
    <row r="26" spans="1:8" ht="15">
      <c r="A26" s="29"/>
      <c r="B26" s="29"/>
      <c r="C26" s="29"/>
      <c r="D26" s="29"/>
      <c r="E26" s="15"/>
      <c r="F26" s="90"/>
      <c r="G26" s="15"/>
      <c r="H26" s="91"/>
    </row>
    <row r="27" spans="1:11" ht="15">
      <c r="A27" s="28" t="str">
        <f>'[1]реквизиты'!$A$10</f>
        <v>Chief  secretary</v>
      </c>
      <c r="C27" s="15"/>
      <c r="D27" s="15"/>
      <c r="E27" s="15"/>
      <c r="F27" s="15"/>
      <c r="H27" s="199" t="str">
        <f>'[1]реквизиты'!$G$10</f>
        <v>N. Glushkova</v>
      </c>
      <c r="I27" s="199"/>
      <c r="J27" s="199"/>
      <c r="K27" t="str">
        <f>'[1]реквизиты'!$G$11</f>
        <v>/RUS/</v>
      </c>
    </row>
  </sheetData>
  <mergeCells count="65">
    <mergeCell ref="H25:J25"/>
    <mergeCell ref="H27:J27"/>
    <mergeCell ref="A2:K2"/>
    <mergeCell ref="A4:K4"/>
    <mergeCell ref="J20:J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18:K18"/>
    <mergeCell ref="A20:A23"/>
    <mergeCell ref="B20:B21"/>
    <mergeCell ref="C20:C21"/>
    <mergeCell ref="D20:D21"/>
    <mergeCell ref="E20:E21"/>
    <mergeCell ref="F20:F21"/>
    <mergeCell ref="G20:G21"/>
    <mergeCell ref="H20:H21"/>
    <mergeCell ref="I6:I7"/>
    <mergeCell ref="J6:J7"/>
    <mergeCell ref="F6:F7"/>
    <mergeCell ref="G6:G7"/>
    <mergeCell ref="H6:H7"/>
    <mergeCell ref="J8:J9"/>
    <mergeCell ref="F8:F9"/>
    <mergeCell ref="G8:G9"/>
    <mergeCell ref="H8:H9"/>
    <mergeCell ref="A1:K1"/>
    <mergeCell ref="A6:A9"/>
    <mergeCell ref="B6:B7"/>
    <mergeCell ref="C6:C7"/>
    <mergeCell ref="D6:D7"/>
    <mergeCell ref="I8:I9"/>
    <mergeCell ref="E6:E7"/>
    <mergeCell ref="B8:B9"/>
    <mergeCell ref="C8:C9"/>
    <mergeCell ref="D8:D9"/>
    <mergeCell ref="A12:A15"/>
    <mergeCell ref="B12:B13"/>
    <mergeCell ref="C12:C13"/>
    <mergeCell ref="D12:D13"/>
    <mergeCell ref="B14:B15"/>
    <mergeCell ref="C14:C15"/>
    <mergeCell ref="D14:D15"/>
    <mergeCell ref="J14:J15"/>
    <mergeCell ref="I12:I13"/>
    <mergeCell ref="J12:J13"/>
    <mergeCell ref="F14:F15"/>
    <mergeCell ref="G14:G15"/>
    <mergeCell ref="H14:H15"/>
    <mergeCell ref="I14:I15"/>
    <mergeCell ref="F12:F13"/>
    <mergeCell ref="G12:G13"/>
    <mergeCell ref="H12:H13"/>
    <mergeCell ref="E8:E9"/>
    <mergeCell ref="E14:E15"/>
    <mergeCell ref="E3:F3"/>
    <mergeCell ref="E17:F17"/>
    <mergeCell ref="E12:E13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workbookViewId="0" topLeftCell="A29">
      <selection activeCell="K53" sqref="K53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223">
        <f>'пр.хода'!M3</f>
        <v>0</v>
      </c>
      <c r="B1" s="223"/>
      <c r="C1" s="223"/>
      <c r="D1" s="223"/>
      <c r="E1" s="223"/>
      <c r="F1" s="223"/>
      <c r="G1" s="223"/>
      <c r="H1" s="223">
        <f>A1</f>
        <v>0</v>
      </c>
      <c r="I1" s="223"/>
      <c r="J1" s="223"/>
      <c r="K1" s="223"/>
      <c r="L1" s="223"/>
      <c r="M1" s="223"/>
      <c r="N1" s="223"/>
      <c r="O1" s="37"/>
      <c r="P1" s="37"/>
      <c r="Q1" s="37"/>
      <c r="R1" s="37"/>
      <c r="S1" s="37"/>
      <c r="T1" s="37"/>
      <c r="U1" s="37"/>
    </row>
    <row r="2" spans="1:21" ht="28.5" customHeight="1">
      <c r="A2" s="172" t="str">
        <f>'пр.хода'!A3</f>
        <v>May 17—21, 2012              Moscow (Russia)         </v>
      </c>
      <c r="B2" s="172"/>
      <c r="C2" s="172"/>
      <c r="D2" s="172"/>
      <c r="E2" s="172"/>
      <c r="F2" s="172"/>
      <c r="G2" s="172"/>
      <c r="H2" s="172" t="str">
        <f>A2</f>
        <v>May 17—21, 2012              Moscow (Russia)         </v>
      </c>
      <c r="I2" s="172"/>
      <c r="J2" s="172"/>
      <c r="K2" s="172"/>
      <c r="L2" s="172"/>
      <c r="M2" s="172"/>
      <c r="N2" s="172"/>
      <c r="O2" s="38"/>
      <c r="P2" s="38"/>
      <c r="Q2" s="38"/>
      <c r="R2" s="38"/>
      <c r="S2" s="38"/>
      <c r="T2" s="38"/>
      <c r="U2" s="38"/>
    </row>
    <row r="3" spans="1:21" ht="15" customHeight="1">
      <c r="A3" s="221">
        <f>HYPERLINK('пр.взв.'!A4)</f>
      </c>
      <c r="B3" s="198"/>
      <c r="C3" s="198"/>
      <c r="D3" s="198"/>
      <c r="E3" s="198"/>
      <c r="F3" s="198"/>
      <c r="G3" s="198"/>
      <c r="H3" s="221">
        <f>HYPERLINK('пр.взв.'!A4)</f>
      </c>
      <c r="I3" s="198"/>
      <c r="J3" s="198"/>
      <c r="K3" s="198"/>
      <c r="L3" s="198"/>
      <c r="M3" s="198"/>
      <c r="N3" s="198"/>
      <c r="O3" s="36"/>
      <c r="P3" s="36"/>
      <c r="Q3" s="36"/>
      <c r="R3" s="36"/>
      <c r="S3" s="36"/>
      <c r="T3" s="36"/>
      <c r="U3" s="36"/>
    </row>
    <row r="4" spans="1:2" ht="10.5" customHeight="1" thickBot="1">
      <c r="A4" s="222"/>
      <c r="B4" s="222"/>
    </row>
    <row r="5" spans="1:14" ht="12.75" customHeight="1">
      <c r="A5" s="212">
        <v>1</v>
      </c>
      <c r="B5" s="210" t="str">
        <f>VLOOKUP(A5,'пр.взв.'!B7:C70,2,FALSE)</f>
        <v>BLINDU Andrei</v>
      </c>
      <c r="C5" s="213">
        <f>VLOOKUP(B5,'пр.взв.'!C7:D70,2,FALSE)</f>
        <v>1988</v>
      </c>
      <c r="D5" s="215" t="str">
        <f>VLOOKUP(A5,'пр.взв.'!B7:E70,4,FALSE)</f>
        <v>ROU</v>
      </c>
      <c r="G5" s="18"/>
      <c r="H5" s="216">
        <v>2</v>
      </c>
      <c r="I5" s="210" t="str">
        <f>VLOOKUP(H5,'пр.взв.'!B7:C70,2,FALSE)</f>
        <v>STEPANKOU Aliaksei</v>
      </c>
      <c r="J5" s="220">
        <f>VLOOKUP(H5,'пр.взв.'!B7:E70,3,FALSE)</f>
        <v>1986</v>
      </c>
      <c r="K5" s="220" t="str">
        <f>VLOOKUP(H5,'пр.взв.'!B7:E70,4,FALSE)</f>
        <v>BLR</v>
      </c>
      <c r="N5" s="18"/>
    </row>
    <row r="6" spans="1:14" ht="15.75">
      <c r="A6" s="203"/>
      <c r="B6" s="211"/>
      <c r="C6" s="214"/>
      <c r="D6" s="205"/>
      <c r="E6" s="2"/>
      <c r="F6" s="2"/>
      <c r="G6" s="12"/>
      <c r="H6" s="217"/>
      <c r="I6" s="211"/>
      <c r="J6" s="201"/>
      <c r="K6" s="201"/>
      <c r="L6" s="2"/>
      <c r="M6" s="2"/>
      <c r="N6" s="12"/>
    </row>
    <row r="7" spans="1:14" ht="15.75">
      <c r="A7" s="203">
        <v>17</v>
      </c>
      <c r="B7" s="201" t="str">
        <f>VLOOKUP(A7,'пр.взв.'!B9:C70,2,FALSE)</f>
        <v>NAMAZOV Ziya</v>
      </c>
      <c r="C7" s="205">
        <f>VLOOKUP(B7,'пр.взв.'!C9:D70,2,FALSE)</f>
        <v>1989</v>
      </c>
      <c r="D7" s="206" t="str">
        <f>VLOOKUP(A7,'пр.взв.'!B7:E70,4,FALSE)</f>
        <v>AZE</v>
      </c>
      <c r="E7" s="4"/>
      <c r="F7" s="2"/>
      <c r="G7" s="2"/>
      <c r="H7" s="208">
        <v>18</v>
      </c>
      <c r="I7" s="201">
        <f>VLOOKUP(H7,'пр.взв.'!B9:C70,2,FALSE)</f>
        <v>0</v>
      </c>
      <c r="J7" s="218">
        <f>VLOOKUP(H7,'пр.взв.'!B9:E70,3,FALSE)</f>
        <v>0</v>
      </c>
      <c r="K7" s="201">
        <f>VLOOKUP(H7,'пр.взв.'!B9:E70,4,FALSE)</f>
        <v>0</v>
      </c>
      <c r="L7" s="4"/>
      <c r="M7" s="2"/>
      <c r="N7" s="2"/>
    </row>
    <row r="8" spans="1:14" ht="16.5" thickBot="1">
      <c r="A8" s="204"/>
      <c r="B8" s="211"/>
      <c r="C8" s="214"/>
      <c r="D8" s="207"/>
      <c r="E8" s="5"/>
      <c r="F8" s="9"/>
      <c r="G8" s="2"/>
      <c r="H8" s="217"/>
      <c r="I8" s="211"/>
      <c r="J8" s="219"/>
      <c r="K8" s="211"/>
      <c r="L8" s="5"/>
      <c r="M8" s="9"/>
      <c r="N8" s="2"/>
    </row>
    <row r="9" spans="1:14" ht="15.75">
      <c r="A9" s="212">
        <v>9</v>
      </c>
      <c r="B9" s="210" t="str">
        <f>VLOOKUP(A9,'пр.взв.'!B11:C70,2,FALSE)</f>
        <v>KIRYUKHIN Sergey</v>
      </c>
      <c r="C9" s="213">
        <f>VLOOKUP(B9,'пр.взв.'!C11:D70,2,FALSE)</f>
        <v>1987</v>
      </c>
      <c r="D9" s="215" t="str">
        <f>VLOOKUP(A9,'пр.взв.'!B7:E70,4,FALSE)</f>
        <v>RUS</v>
      </c>
      <c r="E9" s="5"/>
      <c r="F9" s="6"/>
      <c r="G9" s="2"/>
      <c r="H9" s="216">
        <v>10</v>
      </c>
      <c r="I9" s="210" t="str">
        <f>VLOOKUP(H9,'пр.взв.'!B11:C70,2,FALSE)</f>
        <v>FERNANDAZ Oscar</v>
      </c>
      <c r="J9" s="210">
        <f>VLOOKUP(H9,'пр.взв.'!B11:E70,3,FALSE)</f>
        <v>1978</v>
      </c>
      <c r="K9" s="210" t="str">
        <f>VLOOKUP(H9,'пр.взв.'!B11:E70,4,FALSE)</f>
        <v>ESP</v>
      </c>
      <c r="L9" s="5"/>
      <c r="M9" s="6"/>
      <c r="N9" s="2"/>
    </row>
    <row r="10" spans="1:14" ht="15.75">
      <c r="A10" s="203"/>
      <c r="B10" s="211"/>
      <c r="C10" s="214"/>
      <c r="D10" s="205"/>
      <c r="E10" s="10"/>
      <c r="F10" s="7"/>
      <c r="G10" s="2"/>
      <c r="H10" s="217"/>
      <c r="I10" s="211"/>
      <c r="J10" s="211"/>
      <c r="K10" s="211"/>
      <c r="L10" s="10"/>
      <c r="M10" s="7"/>
      <c r="N10" s="2"/>
    </row>
    <row r="11" spans="1:14" ht="15.75">
      <c r="A11" s="203">
        <v>25</v>
      </c>
      <c r="B11" s="201">
        <f>VLOOKUP(A11,'пр.взв.'!B13:C70,2,FALSE)</f>
        <v>0</v>
      </c>
      <c r="C11" s="205" t="e">
        <f>VLOOKUP(B11,'пр.взв.'!C13:D70,2,FALSE)</f>
        <v>#N/A</v>
      </c>
      <c r="D11" s="206">
        <f>VLOOKUP(A11,'пр.взв.'!B7:E70,4,FALSE)</f>
        <v>0</v>
      </c>
      <c r="E11" s="3"/>
      <c r="F11" s="7"/>
      <c r="G11" s="2"/>
      <c r="H11" s="208">
        <v>26</v>
      </c>
      <c r="I11" s="201">
        <f>VLOOKUP(H11,'пр.взв.'!B13:C70,2,FALSE)</f>
        <v>0</v>
      </c>
      <c r="J11" s="201">
        <f>VLOOKUP(H11,'пр.взв.'!B13:E70,3,FALSE)</f>
        <v>0</v>
      </c>
      <c r="K11" s="201">
        <f>VLOOKUP(H11,'пр.взв.'!B13:E70,4,FALSE)</f>
        <v>0</v>
      </c>
      <c r="L11" s="3"/>
      <c r="M11" s="7"/>
      <c r="N11" s="2"/>
    </row>
    <row r="12" spans="1:14" ht="16.5" thickBot="1">
      <c r="A12" s="204"/>
      <c r="B12" s="211"/>
      <c r="C12" s="214"/>
      <c r="D12" s="207"/>
      <c r="E12" s="2"/>
      <c r="F12" s="7"/>
      <c r="G12" s="9"/>
      <c r="H12" s="217"/>
      <c r="I12" s="211"/>
      <c r="J12" s="211"/>
      <c r="K12" s="211"/>
      <c r="L12" s="2"/>
      <c r="M12" s="7"/>
      <c r="N12" s="9"/>
    </row>
    <row r="13" spans="1:14" ht="15.75">
      <c r="A13" s="212">
        <v>5</v>
      </c>
      <c r="B13" s="210" t="str">
        <f>VLOOKUP(A13,'пр.взв.'!B15:C70,2,FALSE)</f>
        <v>RICHARDSON
Thomas</v>
      </c>
      <c r="C13" s="213">
        <f>VLOOKUP(B13,'пр.взв.'!C15:D70,2,FALSE)</f>
        <v>1992</v>
      </c>
      <c r="D13" s="215" t="str">
        <f>VLOOKUP(A13,'пр.взв.'!B7:E70,4,FALSE)</f>
        <v>GBR</v>
      </c>
      <c r="E13" s="2"/>
      <c r="F13" s="7"/>
      <c r="G13" s="13"/>
      <c r="H13" s="216">
        <v>6</v>
      </c>
      <c r="I13" s="210" t="str">
        <f>VLOOKUP(H13,'пр.взв.'!B15:C70,2,FALSE)</f>
        <v>RIBAK Artur</v>
      </c>
      <c r="J13" s="210">
        <f>VLOOKUP(H13,'пр.взв.'!B15:E70,3,FALSE)</f>
        <v>1990</v>
      </c>
      <c r="K13" s="210" t="str">
        <f>VLOOKUP(H13,'пр.взв.'!B15:E70,4,FALSE)</f>
        <v>ISR</v>
      </c>
      <c r="L13" s="2"/>
      <c r="M13" s="7"/>
      <c r="N13" s="13"/>
    </row>
    <row r="14" spans="1:14" ht="15.75">
      <c r="A14" s="203"/>
      <c r="B14" s="211"/>
      <c r="C14" s="214"/>
      <c r="D14" s="205"/>
      <c r="E14" s="8"/>
      <c r="F14" s="7"/>
      <c r="G14" s="2"/>
      <c r="H14" s="217"/>
      <c r="I14" s="211"/>
      <c r="J14" s="211"/>
      <c r="K14" s="211"/>
      <c r="L14" s="8"/>
      <c r="M14" s="7"/>
      <c r="N14" s="2"/>
    </row>
    <row r="15" spans="1:14" ht="15.75">
      <c r="A15" s="203">
        <v>21</v>
      </c>
      <c r="B15" s="201">
        <f>VLOOKUP(A15,'пр.взв.'!B17:C70,2,FALSE)</f>
        <v>0</v>
      </c>
      <c r="C15" s="205" t="e">
        <f>VLOOKUP(B15,'пр.взв.'!C17:D70,2,FALSE)</f>
        <v>#N/A</v>
      </c>
      <c r="D15" s="206">
        <f>VLOOKUP(A15,'пр.взв.'!B7:E70,4,FALSE)</f>
        <v>0</v>
      </c>
      <c r="E15" s="4"/>
      <c r="F15" s="7"/>
      <c r="G15" s="2"/>
      <c r="H15" s="208">
        <v>22</v>
      </c>
      <c r="I15" s="201">
        <f>VLOOKUP(H15,'пр.взв.'!B17:C70,2,FALSE)</f>
        <v>0</v>
      </c>
      <c r="J15" s="201">
        <f>VLOOKUP(H15,'пр.взв.'!B17:E70,3,FALSE)</f>
        <v>0</v>
      </c>
      <c r="K15" s="201">
        <f>VLOOKUP(H15,'пр.взв.'!B17:E70,4,FALSE)</f>
        <v>0</v>
      </c>
      <c r="L15" s="4"/>
      <c r="M15" s="7"/>
      <c r="N15" s="2"/>
    </row>
    <row r="16" spans="1:14" ht="16.5" thickBot="1">
      <c r="A16" s="204"/>
      <c r="B16" s="211"/>
      <c r="C16" s="214"/>
      <c r="D16" s="207"/>
      <c r="E16" s="5"/>
      <c r="F16" s="11"/>
      <c r="G16" s="2"/>
      <c r="H16" s="217"/>
      <c r="I16" s="211"/>
      <c r="J16" s="211"/>
      <c r="K16" s="211"/>
      <c r="L16" s="5"/>
      <c r="M16" s="11"/>
      <c r="N16" s="2"/>
    </row>
    <row r="17" spans="1:14" ht="15.75">
      <c r="A17" s="212">
        <v>13</v>
      </c>
      <c r="B17" s="210" t="str">
        <f>VLOOKUP(A17,'пр.взв.'!B19:C70,2,FALSE)</f>
        <v>WEISSSTEINER Bernhard</v>
      </c>
      <c r="C17" s="213">
        <f>VLOOKUP(B17,'пр.взв.'!C19:D70,2,FALSE)</f>
        <v>1988</v>
      </c>
      <c r="D17" s="215" t="str">
        <f>VLOOKUP(A17,'пр.взв.'!B7:E68,4,FALSE)</f>
        <v>AUT</v>
      </c>
      <c r="E17" s="5"/>
      <c r="F17" s="2"/>
      <c r="G17" s="2"/>
      <c r="H17" s="216">
        <v>14</v>
      </c>
      <c r="I17" s="210" t="str">
        <f>VLOOKUP(H17,'пр.взв.'!B19:C70,2,FALSE)</f>
        <v>MATUKAS  Radvilas</v>
      </c>
      <c r="J17" s="210">
        <f>VLOOKUP(H17,'пр.взв.'!B19:E70,3,FALSE)</f>
        <v>1987</v>
      </c>
      <c r="K17" s="210" t="str">
        <f>VLOOKUP(H17,'пр.взв.'!B19:E70,4,FALSE)</f>
        <v>LTU</v>
      </c>
      <c r="L17" s="5"/>
      <c r="M17" s="2"/>
      <c r="N17" s="2"/>
    </row>
    <row r="18" spans="1:14" ht="15.75">
      <c r="A18" s="203"/>
      <c r="B18" s="211"/>
      <c r="C18" s="214"/>
      <c r="D18" s="205"/>
      <c r="E18" s="10"/>
      <c r="F18" s="2"/>
      <c r="G18" s="2"/>
      <c r="H18" s="217"/>
      <c r="I18" s="211"/>
      <c r="J18" s="211"/>
      <c r="K18" s="211"/>
      <c r="L18" s="10"/>
      <c r="M18" s="2"/>
      <c r="N18" s="2"/>
    </row>
    <row r="19" spans="1:14" ht="15.75">
      <c r="A19" s="203">
        <v>29</v>
      </c>
      <c r="B19" s="201">
        <f>VLOOKUP(A19,'пр.взв.'!B21:C72,2,FALSE)</f>
        <v>0</v>
      </c>
      <c r="C19" s="205" t="e">
        <f>VLOOKUP(B19,'пр.взв.'!C21:D72,2,FALSE)</f>
        <v>#N/A</v>
      </c>
      <c r="D19" s="206">
        <f>VLOOKUP(A19,'пр.взв.'!B7:E70,4,FALSE)</f>
        <v>0</v>
      </c>
      <c r="E19" s="3"/>
      <c r="F19" s="2"/>
      <c r="G19" s="2"/>
      <c r="H19" s="208">
        <v>30</v>
      </c>
      <c r="I19" s="201">
        <f>VLOOKUP(H19,'пр.взв.'!B21:C72,2,FALSE)</f>
        <v>0</v>
      </c>
      <c r="J19" s="201">
        <f>VLOOKUP(H19,'пр.взв.'!B21:E72,3,FALSE)</f>
        <v>0</v>
      </c>
      <c r="K19" s="201">
        <f>VLOOKUP(H19,'пр.взв.'!B21:E72,4,FALSE)</f>
        <v>0</v>
      </c>
      <c r="L19" s="3"/>
      <c r="M19" s="2"/>
      <c r="N19" s="2"/>
    </row>
    <row r="20" spans="1:14" ht="16.5" thickBot="1">
      <c r="A20" s="204"/>
      <c r="B20" s="211"/>
      <c r="C20" s="214"/>
      <c r="D20" s="207"/>
      <c r="E20" s="2"/>
      <c r="F20" s="2"/>
      <c r="G20" s="31"/>
      <c r="H20" s="217"/>
      <c r="I20" s="211"/>
      <c r="J20" s="211"/>
      <c r="K20" s="211"/>
      <c r="L20" s="2"/>
      <c r="M20" s="2"/>
      <c r="N20" s="31"/>
    </row>
    <row r="21" spans="1:14" ht="15.75">
      <c r="A21" s="212">
        <v>3</v>
      </c>
      <c r="B21" s="210" t="str">
        <f>VLOOKUP(A21,'пр.взв.'!B7:C70,2,FALSE)</f>
        <v>OSHLOBANU Sergey</v>
      </c>
      <c r="C21" s="213">
        <f>VLOOKUP(B21,'пр.взв.'!C7:D70,2,FALSE)</f>
        <v>1986</v>
      </c>
      <c r="D21" s="215" t="str">
        <f>VLOOKUP(A21,'пр.взв.'!B7:E70,4,FALSE)</f>
        <v>MDA</v>
      </c>
      <c r="E21" s="2"/>
      <c r="F21" s="2"/>
      <c r="G21" s="2"/>
      <c r="H21" s="216">
        <v>4</v>
      </c>
      <c r="I21" s="210" t="str">
        <f>VLOOKUP(H21,'пр.взв.'!B7:C70,2,FALSE)</f>
        <v>TOROI Mika</v>
      </c>
      <c r="J21" s="210">
        <f>VLOOKUP(H21,'пр.взв.'!B7:E70,3,FALSE)</f>
        <v>1979</v>
      </c>
      <c r="K21" s="210" t="str">
        <f>VLOOKUP(H21,'пр.взв.'!B7:E70,4,FALSE)</f>
        <v>FIN</v>
      </c>
      <c r="L21" s="2"/>
      <c r="M21" s="2"/>
      <c r="N21" s="2"/>
    </row>
    <row r="22" spans="1:14" ht="15.75">
      <c r="A22" s="203"/>
      <c r="B22" s="211"/>
      <c r="C22" s="214"/>
      <c r="D22" s="205"/>
      <c r="E22" s="8"/>
      <c r="F22" s="2"/>
      <c r="G22" s="2"/>
      <c r="H22" s="217"/>
      <c r="I22" s="211"/>
      <c r="J22" s="211"/>
      <c r="K22" s="211"/>
      <c r="L22" s="8"/>
      <c r="M22" s="2"/>
      <c r="N22" s="2"/>
    </row>
    <row r="23" spans="1:14" ht="15.75">
      <c r="A23" s="203">
        <v>19</v>
      </c>
      <c r="B23" s="201">
        <f>VLOOKUP(A23,'пр.взв.'!B25:C76,2,FALSE)</f>
        <v>0</v>
      </c>
      <c r="C23" s="205" t="e">
        <f>VLOOKUP(B23,'пр.взв.'!C25:D76,2,FALSE)</f>
        <v>#N/A</v>
      </c>
      <c r="D23" s="206">
        <f>VLOOKUP(A23,'пр.взв.'!B7:E70,4,FALSE)</f>
        <v>0</v>
      </c>
      <c r="E23" s="4"/>
      <c r="F23" s="2"/>
      <c r="G23" s="2"/>
      <c r="H23" s="208">
        <v>20</v>
      </c>
      <c r="I23" s="201">
        <f>VLOOKUP(H23,'пр.взв.'!B25:C76,2,FALSE)</f>
        <v>0</v>
      </c>
      <c r="J23" s="201">
        <f>VLOOKUP(H23,'пр.взв.'!B25:E76,3,FALSE)</f>
        <v>0</v>
      </c>
      <c r="K23" s="201">
        <f>VLOOKUP(H23,'пр.взв.'!B25:E76,4,FALSE)</f>
        <v>0</v>
      </c>
      <c r="L23" s="4"/>
      <c r="M23" s="2"/>
      <c r="N23" s="2"/>
    </row>
    <row r="24" spans="1:14" ht="16.5" thickBot="1">
      <c r="A24" s="204"/>
      <c r="B24" s="211"/>
      <c r="C24" s="214"/>
      <c r="D24" s="207"/>
      <c r="E24" s="5"/>
      <c r="F24" s="9"/>
      <c r="G24" s="2"/>
      <c r="H24" s="217"/>
      <c r="I24" s="211"/>
      <c r="J24" s="211"/>
      <c r="K24" s="211"/>
      <c r="L24" s="5"/>
      <c r="M24" s="9"/>
      <c r="N24" s="2"/>
    </row>
    <row r="25" spans="1:14" ht="15.75">
      <c r="A25" s="212">
        <v>11</v>
      </c>
      <c r="B25" s="210" t="str">
        <f>VLOOKUP(A25,'пр.взв.'!B27:C78,2,FALSE)</f>
        <v>SAVINOV Viktor</v>
      </c>
      <c r="C25" s="213">
        <f>VLOOKUP(B25,'пр.взв.'!C27:D78,2,FALSE)</f>
        <v>1976</v>
      </c>
      <c r="D25" s="215" t="str">
        <f>VLOOKUP(A25,'пр.взв.'!B7:E70,4,FALSE)</f>
        <v>UKR</v>
      </c>
      <c r="E25" s="5"/>
      <c r="F25" s="6"/>
      <c r="G25" s="2"/>
      <c r="H25" s="216">
        <v>12</v>
      </c>
      <c r="I25" s="210" t="str">
        <f>VLOOKUP(H25,'пр.взв.'!B27:C78,2,FALSE)</f>
        <v>BAINDUROV Giorgi</v>
      </c>
      <c r="J25" s="210">
        <f>VLOOKUP(H25,'пр.взв.'!B27:E78,3,FALSE)</f>
        <v>1983</v>
      </c>
      <c r="K25" s="210" t="str">
        <f>VLOOKUP(H25,'пр.взв.'!B27:E78,4,FALSE)</f>
        <v>GEO</v>
      </c>
      <c r="L25" s="5"/>
      <c r="M25" s="6"/>
      <c r="N25" s="2"/>
    </row>
    <row r="26" spans="1:14" ht="15.75">
      <c r="A26" s="203"/>
      <c r="B26" s="211"/>
      <c r="C26" s="214"/>
      <c r="D26" s="205"/>
      <c r="E26" s="10"/>
      <c r="F26" s="7"/>
      <c r="G26" s="2"/>
      <c r="H26" s="217"/>
      <c r="I26" s="211"/>
      <c r="J26" s="211"/>
      <c r="K26" s="211"/>
      <c r="L26" s="10"/>
      <c r="M26" s="7"/>
      <c r="N26" s="2"/>
    </row>
    <row r="27" spans="1:14" ht="15.75">
      <c r="A27" s="203">
        <v>27</v>
      </c>
      <c r="B27" s="201">
        <f>VLOOKUP(A27,'пр.взв.'!B29:C80,2,FALSE)</f>
        <v>0</v>
      </c>
      <c r="C27" s="205" t="e">
        <f>VLOOKUP(B27,'пр.взв.'!C29:D80,2,FALSE)</f>
        <v>#N/A</v>
      </c>
      <c r="D27" s="206">
        <f>VLOOKUP(A27,'пр.взв.'!B7:E70,4,FALSE)</f>
        <v>0</v>
      </c>
      <c r="E27" s="3"/>
      <c r="F27" s="7"/>
      <c r="G27" s="2"/>
      <c r="H27" s="208">
        <v>28</v>
      </c>
      <c r="I27" s="201">
        <f>VLOOKUP(H27,'пр.взв.'!B29:C80,2,FALSE)</f>
        <v>0</v>
      </c>
      <c r="J27" s="201">
        <f>VLOOKUP(H27,'пр.взв.'!B29:E80,3,FALSE)</f>
        <v>0</v>
      </c>
      <c r="K27" s="201">
        <f>VLOOKUP(H27,'пр.взв.'!B29:E80,4,FALSE)</f>
        <v>0</v>
      </c>
      <c r="L27" s="3"/>
      <c r="M27" s="7"/>
      <c r="N27" s="2"/>
    </row>
    <row r="28" spans="1:14" ht="16.5" thickBot="1">
      <c r="A28" s="204"/>
      <c r="B28" s="211"/>
      <c r="C28" s="214"/>
      <c r="D28" s="207"/>
      <c r="E28" s="2"/>
      <c r="F28" s="7"/>
      <c r="G28" s="2"/>
      <c r="H28" s="217"/>
      <c r="I28" s="211"/>
      <c r="J28" s="211"/>
      <c r="K28" s="211"/>
      <c r="L28" s="2"/>
      <c r="M28" s="7"/>
      <c r="N28" s="2"/>
    </row>
    <row r="29" spans="1:14" ht="15.75">
      <c r="A29" s="212">
        <v>7</v>
      </c>
      <c r="B29" s="210" t="str">
        <f>VLOOKUP(A29,'пр.взв.'!B7:C70,2,FALSE)</f>
        <v>DROUILLY François </v>
      </c>
      <c r="C29" s="213">
        <f>VLOOKUP(B29,'пр.взв.'!C7:D70,2,FALSE)</f>
        <v>1979</v>
      </c>
      <c r="D29" s="215" t="str">
        <f>VLOOKUP(A29,'пр.взв.'!B7:E70,4,FALSE)</f>
        <v>FRA</v>
      </c>
      <c r="E29" s="2"/>
      <c r="F29" s="7"/>
      <c r="G29" s="32"/>
      <c r="H29" s="216">
        <v>8</v>
      </c>
      <c r="I29" s="210" t="str">
        <f>VLOOKUP(H29,'пр.взв.'!B7:C70,2,FALSE)</f>
        <v>KAPA Norbert</v>
      </c>
      <c r="J29" s="210">
        <f>VLOOKUP(H29,'пр.взв.'!B7:E70,3,FALSE)</f>
        <v>1973</v>
      </c>
      <c r="K29" s="210" t="str">
        <f>VLOOKUP(H29,'пр.взв.'!B7:E70,4,FALSE)</f>
        <v>SVK</v>
      </c>
      <c r="L29" s="2"/>
      <c r="M29" s="7"/>
      <c r="N29" s="32"/>
    </row>
    <row r="30" spans="1:14" ht="15.75">
      <c r="A30" s="203"/>
      <c r="B30" s="211"/>
      <c r="C30" s="214"/>
      <c r="D30" s="205"/>
      <c r="E30" s="8"/>
      <c r="F30" s="7"/>
      <c r="G30" s="2"/>
      <c r="H30" s="217"/>
      <c r="I30" s="211"/>
      <c r="J30" s="211"/>
      <c r="K30" s="211"/>
      <c r="L30" s="8"/>
      <c r="M30" s="7"/>
      <c r="N30" s="2"/>
    </row>
    <row r="31" spans="1:14" ht="15.75">
      <c r="A31" s="203">
        <v>23</v>
      </c>
      <c r="B31" s="201">
        <f>VLOOKUP(A31,'пр.взв.'!B33:C84,2,FALSE)</f>
        <v>0</v>
      </c>
      <c r="C31" s="205" t="e">
        <f>VLOOKUP(B31,'пр.взв.'!C33:D84,2,FALSE)</f>
        <v>#N/A</v>
      </c>
      <c r="D31" s="206">
        <f>VLOOKUP(A31,'пр.взв.'!B7:E70,4,FALSE)</f>
        <v>0</v>
      </c>
      <c r="E31" s="4"/>
      <c r="F31" s="7"/>
      <c r="G31" s="2"/>
      <c r="H31" s="208">
        <v>24</v>
      </c>
      <c r="I31" s="201">
        <f>VLOOKUP(H31,'пр.взв.'!B33:C84,2,FALSE)</f>
        <v>0</v>
      </c>
      <c r="J31" s="201">
        <f>VLOOKUP(H31,'пр.взв.'!B33:E84,3,FALSE)</f>
        <v>0</v>
      </c>
      <c r="K31" s="201">
        <f>VLOOKUP(H31,'пр.взв.'!B33:E84,4,FALSE)</f>
        <v>0</v>
      </c>
      <c r="L31" s="4"/>
      <c r="M31" s="7"/>
      <c r="N31" s="2"/>
    </row>
    <row r="32" spans="1:14" ht="16.5" thickBot="1">
      <c r="A32" s="204"/>
      <c r="B32" s="211"/>
      <c r="C32" s="214"/>
      <c r="D32" s="207"/>
      <c r="E32" s="5"/>
      <c r="F32" s="11"/>
      <c r="G32" s="2"/>
      <c r="H32" s="217"/>
      <c r="I32" s="211"/>
      <c r="J32" s="211"/>
      <c r="K32" s="211"/>
      <c r="L32" s="5"/>
      <c r="M32" s="11"/>
      <c r="N32" s="2"/>
    </row>
    <row r="33" spans="1:14" ht="15.75">
      <c r="A33" s="212">
        <v>15</v>
      </c>
      <c r="B33" s="210" t="str">
        <f>VLOOKUP(A33,'пр.взв.'!B35:C86,2,FALSE)</f>
        <v>ZUBKOV Aleksei</v>
      </c>
      <c r="C33" s="213">
        <f>VLOOKUP(B33,'пр.взв.'!C35:D86,2,FALSE)</f>
        <v>1992</v>
      </c>
      <c r="D33" s="215" t="str">
        <f>VLOOKUP(A33,'пр.взв.'!B7:E70,4,FALSE)</f>
        <v>EST</v>
      </c>
      <c r="E33" s="5"/>
      <c r="F33" s="2"/>
      <c r="G33" s="2"/>
      <c r="H33" s="216">
        <v>16</v>
      </c>
      <c r="I33" s="210" t="str">
        <f>VLOOKUP(H33,'пр.взв.'!B35:C86,2,FALSE)</f>
        <v>DANIELYAN Ashot</v>
      </c>
      <c r="J33" s="210">
        <f>VLOOKUP(H33,'пр.взв.'!B35:E86,3,FALSE)</f>
        <v>1984</v>
      </c>
      <c r="K33" s="210" t="str">
        <f>VLOOKUP(H33,'пр.взв.'!B35:E86,4,FALSE)</f>
        <v>ARM</v>
      </c>
      <c r="L33" s="5"/>
      <c r="M33" s="2"/>
      <c r="N33" s="2"/>
    </row>
    <row r="34" spans="1:14" ht="15.75">
      <c r="A34" s="203"/>
      <c r="B34" s="211"/>
      <c r="C34" s="214"/>
      <c r="D34" s="205"/>
      <c r="E34" s="10"/>
      <c r="F34" s="2"/>
      <c r="G34" s="2"/>
      <c r="H34" s="217"/>
      <c r="I34" s="211"/>
      <c r="J34" s="211"/>
      <c r="K34" s="211"/>
      <c r="L34" s="10"/>
      <c r="M34" s="2"/>
      <c r="N34" s="2"/>
    </row>
    <row r="35" spans="1:14" ht="15.75">
      <c r="A35" s="203">
        <v>31</v>
      </c>
      <c r="B35" s="201">
        <f>VLOOKUP(A35,'пр.взв.'!B37:C88,2,FALSE)</f>
        <v>0</v>
      </c>
      <c r="C35" s="205" t="e">
        <f>VLOOKUP(B35,'пр.взв.'!C37:D88,2,FALSE)</f>
        <v>#N/A</v>
      </c>
      <c r="D35" s="206">
        <f>VLOOKUP(A35,'пр.взв.'!B7:E70,4,FALSE)</f>
        <v>0</v>
      </c>
      <c r="E35" s="3"/>
      <c r="F35" s="2"/>
      <c r="G35" s="2"/>
      <c r="H35" s="208">
        <v>32</v>
      </c>
      <c r="I35" s="201">
        <f>VLOOKUP(H35,'пр.взв.'!B37:C88,2,FALSE)</f>
        <v>0</v>
      </c>
      <c r="J35" s="201">
        <f>VLOOKUP(H35,'пр.взв.'!B37:E88,3,FALSE)</f>
        <v>0</v>
      </c>
      <c r="K35" s="201">
        <f>VLOOKUP(H35,'пр.взв.'!B37:E88,4,FALSE)</f>
        <v>0</v>
      </c>
      <c r="L35" s="3"/>
      <c r="M35" s="2"/>
      <c r="N35" s="2"/>
    </row>
    <row r="36" spans="1:11" ht="13.5" customHeight="1" thickBot="1">
      <c r="A36" s="204"/>
      <c r="B36" s="202"/>
      <c r="C36" s="183"/>
      <c r="D36" s="207"/>
      <c r="H36" s="209"/>
      <c r="I36" s="202"/>
      <c r="J36" s="202"/>
      <c r="K36" s="202"/>
    </row>
    <row r="37" spans="1:16" ht="15.75">
      <c r="A37" s="1"/>
      <c r="B37" s="1"/>
      <c r="C37" s="1"/>
      <c r="E37" s="2"/>
      <c r="F37" s="2"/>
      <c r="G37" s="2"/>
      <c r="P37" s="27"/>
    </row>
    <row r="38" spans="1:13" ht="12.75">
      <c r="A38" s="30"/>
      <c r="B38" s="15"/>
      <c r="C38" s="26"/>
      <c r="D38" s="16"/>
      <c r="E38" s="20"/>
      <c r="F38" s="20"/>
      <c r="H38" s="30"/>
      <c r="I38" s="15"/>
      <c r="J38" s="26"/>
      <c r="K38" s="16"/>
      <c r="L38" s="20"/>
      <c r="M38" s="20"/>
    </row>
    <row r="39" spans="1:16" ht="12.75">
      <c r="A39" s="1"/>
      <c r="B39" s="19"/>
      <c r="C39" s="21"/>
      <c r="D39" s="20"/>
      <c r="E39" s="20"/>
      <c r="I39" s="15"/>
      <c r="J39" s="26"/>
      <c r="K39" s="24"/>
      <c r="L39" s="24"/>
      <c r="M39" s="15"/>
      <c r="P39" s="15"/>
    </row>
    <row r="40" spans="2:13" ht="12.75">
      <c r="B40" s="15"/>
      <c r="C40" s="23"/>
      <c r="D40" s="16"/>
      <c r="E40" s="20"/>
      <c r="I40" s="15"/>
      <c r="J40" s="24"/>
      <c r="K40" s="34"/>
      <c r="L40" s="24"/>
      <c r="M40" s="15"/>
    </row>
    <row r="41" spans="2:13" ht="12.75">
      <c r="B41" s="15"/>
      <c r="C41" s="24"/>
      <c r="D41" s="25"/>
      <c r="E41" s="24"/>
      <c r="I41" s="15"/>
      <c r="J41" s="24"/>
      <c r="K41" s="26"/>
      <c r="L41" s="24"/>
      <c r="M41" s="15"/>
    </row>
    <row r="42" spans="2:13" ht="12.75">
      <c r="B42" s="14"/>
      <c r="C42" s="17"/>
      <c r="D42" s="113"/>
      <c r="E42" s="34"/>
      <c r="I42" s="15"/>
      <c r="J42" s="34"/>
      <c r="K42" s="24"/>
      <c r="L42" s="34"/>
      <c r="M42" s="15"/>
    </row>
    <row r="43" spans="2:13" ht="12.75">
      <c r="B43" s="15"/>
      <c r="C43" s="22"/>
      <c r="D43" s="24"/>
      <c r="E43" s="26"/>
      <c r="I43" s="15"/>
      <c r="J43" s="26"/>
      <c r="K43" s="24"/>
      <c r="L43" s="26"/>
      <c r="M43" s="15"/>
    </row>
    <row r="44" spans="2:13" ht="12.75">
      <c r="B44" s="15"/>
      <c r="C44" s="20"/>
      <c r="D44" s="34"/>
      <c r="E44" s="24"/>
      <c r="F44" s="15"/>
      <c r="I44" s="15"/>
      <c r="J44" s="24"/>
      <c r="K44" s="34"/>
      <c r="L44" s="24"/>
      <c r="M44" s="15"/>
    </row>
    <row r="45" spans="4:14" ht="12.75">
      <c r="D45" s="15"/>
      <c r="E45" s="15"/>
      <c r="F45" s="15"/>
      <c r="G45" s="15"/>
      <c r="I45" s="15"/>
      <c r="J45" s="15"/>
      <c r="K45" s="15"/>
      <c r="L45" s="15"/>
      <c r="M45" s="15"/>
      <c r="N45" s="15"/>
    </row>
    <row r="46" spans="2:14" ht="12.75">
      <c r="B46" s="15"/>
      <c r="C46" s="34"/>
      <c r="D46" s="24"/>
      <c r="E46" s="24"/>
      <c r="F46" s="15"/>
      <c r="G46" s="15"/>
      <c r="I46" s="15"/>
      <c r="J46" s="34"/>
      <c r="K46" s="24"/>
      <c r="L46" s="24"/>
      <c r="M46" s="15"/>
      <c r="N46" s="15"/>
    </row>
    <row r="47" spans="2:14" ht="12.75">
      <c r="B47" s="15"/>
      <c r="C47" s="24"/>
      <c r="D47" s="26"/>
      <c r="E47" s="24"/>
      <c r="F47" s="15"/>
      <c r="G47" s="15"/>
      <c r="I47" s="15"/>
      <c r="J47" s="24"/>
      <c r="K47" s="26"/>
      <c r="L47" s="24"/>
      <c r="M47" s="15"/>
      <c r="N47" s="15"/>
    </row>
    <row r="48" spans="2:14" ht="12.75">
      <c r="B48" s="15"/>
      <c r="C48" s="26"/>
      <c r="D48" s="24"/>
      <c r="E48" s="34"/>
      <c r="F48" s="24"/>
      <c r="G48" s="15"/>
      <c r="I48" s="15"/>
      <c r="J48" s="26"/>
      <c r="K48" s="24"/>
      <c r="L48" s="34"/>
      <c r="M48" s="24"/>
      <c r="N48" s="15"/>
    </row>
    <row r="49" spans="2:14" ht="12.75">
      <c r="B49" s="15"/>
      <c r="C49" s="34"/>
      <c r="D49" s="24"/>
      <c r="E49" s="26"/>
      <c r="F49" s="24"/>
      <c r="G49" s="15"/>
      <c r="I49" s="15"/>
      <c r="J49" s="34"/>
      <c r="K49" s="24"/>
      <c r="L49" s="26"/>
      <c r="M49" s="24"/>
      <c r="N49" s="15"/>
    </row>
    <row r="50" spans="2:14" ht="12.75">
      <c r="B50" s="15"/>
      <c r="C50" s="24"/>
      <c r="D50" s="34"/>
      <c r="E50" s="24"/>
      <c r="F50" s="34"/>
      <c r="G50" s="15"/>
      <c r="I50" s="15"/>
      <c r="J50" s="24"/>
      <c r="K50" s="34"/>
      <c r="L50" s="24"/>
      <c r="M50" s="34"/>
      <c r="N50" s="15"/>
    </row>
    <row r="51" spans="2:14" ht="12.75">
      <c r="B51" s="15"/>
      <c r="C51" s="24"/>
      <c r="D51" s="26"/>
      <c r="E51" s="24"/>
      <c r="F51" s="26"/>
      <c r="G51" s="24"/>
      <c r="I51" s="15"/>
      <c r="J51" s="24"/>
      <c r="K51" s="26"/>
      <c r="L51" s="24"/>
      <c r="M51" s="26"/>
      <c r="N51" s="15"/>
    </row>
    <row r="52" spans="2:14" ht="12.75">
      <c r="B52" s="15"/>
      <c r="C52" s="26"/>
      <c r="D52" s="24"/>
      <c r="E52" s="34"/>
      <c r="F52" s="24"/>
      <c r="G52" s="15"/>
      <c r="I52" s="15"/>
      <c r="J52" s="26"/>
      <c r="K52" s="24"/>
      <c r="L52" s="34"/>
      <c r="M52" s="24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28"/>
    </row>
  </sheetData>
  <mergeCells count="135"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90"/>
  <sheetViews>
    <sheetView workbookViewId="0" topLeftCell="A62">
      <selection activeCell="J83" sqref="J83:R90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21.28125" style="0" customWidth="1"/>
    <col min="6" max="6" width="27.7109375" style="0" customWidth="1"/>
    <col min="7" max="9" width="7.7109375" style="0" customWidth="1"/>
    <col min="10" max="10" width="5.7109375" style="0" customWidth="1"/>
    <col min="11" max="11" width="6.00390625" style="0" customWidth="1"/>
    <col min="12" max="12" width="21.28125" style="0" customWidth="1"/>
    <col min="15" max="15" width="27.7109375" style="0" customWidth="1"/>
    <col min="16" max="18" width="7.7109375" style="0" customWidth="1"/>
  </cols>
  <sheetData>
    <row r="1" spans="2:18" ht="15.75">
      <c r="B1" s="287" t="s">
        <v>23</v>
      </c>
      <c r="C1" s="287"/>
      <c r="D1" s="287"/>
      <c r="E1" s="287"/>
      <c r="F1" s="287"/>
      <c r="G1" s="287"/>
      <c r="H1" s="287"/>
      <c r="I1" s="287"/>
      <c r="J1" s="60"/>
      <c r="K1" s="287" t="s">
        <v>23</v>
      </c>
      <c r="L1" s="287"/>
      <c r="M1" s="287"/>
      <c r="N1" s="287"/>
      <c r="O1" s="287"/>
      <c r="P1" s="287"/>
      <c r="Q1" s="287"/>
      <c r="R1" s="287"/>
    </row>
    <row r="2" spans="2:18" ht="15.75">
      <c r="B2" s="288">
        <f>HYPERLINK('[2]пр.взв.'!A4)</f>
      </c>
      <c r="C2" s="289"/>
      <c r="D2" s="289"/>
      <c r="E2" s="289"/>
      <c r="F2" s="289"/>
      <c r="G2" s="289"/>
      <c r="H2" s="289"/>
      <c r="I2" s="289"/>
      <c r="J2" s="61"/>
      <c r="K2" s="288">
        <f>HYPERLINK('[2]пр.взв.'!A4)</f>
      </c>
      <c r="L2" s="289"/>
      <c r="M2" s="289"/>
      <c r="N2" s="289"/>
      <c r="O2" s="289"/>
      <c r="P2" s="289"/>
      <c r="Q2" s="289"/>
      <c r="R2" s="289"/>
    </row>
    <row r="3" spans="2:18" ht="16.5" thickBot="1">
      <c r="B3" s="62" t="s">
        <v>17</v>
      </c>
      <c r="C3" s="63" t="s">
        <v>24</v>
      </c>
      <c r="D3" s="64" t="s">
        <v>27</v>
      </c>
      <c r="E3" s="65"/>
      <c r="F3" s="62" t="str">
        <f>'пр.взв.'!C4</f>
        <v>MEN</v>
      </c>
      <c r="G3" s="224" t="str">
        <f>'пр.взв.'!D4</f>
        <v>82 kg</v>
      </c>
      <c r="H3" s="224"/>
      <c r="I3" s="65"/>
      <c r="J3" s="65"/>
      <c r="K3" s="62" t="s">
        <v>22</v>
      </c>
      <c r="L3" s="63" t="s">
        <v>24</v>
      </c>
      <c r="M3" s="64" t="s">
        <v>27</v>
      </c>
      <c r="N3" s="65"/>
      <c r="O3" s="62" t="str">
        <f>F3</f>
        <v>MEN</v>
      </c>
      <c r="P3" s="224" t="str">
        <f>G3</f>
        <v>82 kg</v>
      </c>
      <c r="Q3" s="224"/>
      <c r="R3" s="65"/>
    </row>
    <row r="4" spans="1:18" ht="12.75">
      <c r="A4" s="264" t="s">
        <v>26</v>
      </c>
      <c r="B4" s="281" t="s">
        <v>0</v>
      </c>
      <c r="C4" s="259" t="s">
        <v>1</v>
      </c>
      <c r="D4" s="259" t="s">
        <v>2</v>
      </c>
      <c r="E4" s="259" t="s">
        <v>9</v>
      </c>
      <c r="F4" s="261" t="s">
        <v>10</v>
      </c>
      <c r="G4" s="262" t="s">
        <v>12</v>
      </c>
      <c r="H4" s="255" t="s">
        <v>13</v>
      </c>
      <c r="I4" s="257" t="s">
        <v>11</v>
      </c>
      <c r="J4" s="264" t="s">
        <v>26</v>
      </c>
      <c r="K4" s="279" t="s">
        <v>0</v>
      </c>
      <c r="L4" s="259" t="s">
        <v>1</v>
      </c>
      <c r="M4" s="259" t="s">
        <v>2</v>
      </c>
      <c r="N4" s="259" t="s">
        <v>9</v>
      </c>
      <c r="O4" s="261" t="s">
        <v>10</v>
      </c>
      <c r="P4" s="262" t="s">
        <v>12</v>
      </c>
      <c r="Q4" s="255" t="s">
        <v>13</v>
      </c>
      <c r="R4" s="257" t="s">
        <v>11</v>
      </c>
    </row>
    <row r="5" spans="1:18" ht="13.5" thickBot="1">
      <c r="A5" s="265"/>
      <c r="B5" s="282" t="s">
        <v>0</v>
      </c>
      <c r="C5" s="260" t="s">
        <v>1</v>
      </c>
      <c r="D5" s="260" t="s">
        <v>2</v>
      </c>
      <c r="E5" s="260" t="s">
        <v>9</v>
      </c>
      <c r="F5" s="260" t="s">
        <v>10</v>
      </c>
      <c r="G5" s="263"/>
      <c r="H5" s="256"/>
      <c r="I5" s="258" t="s">
        <v>11</v>
      </c>
      <c r="J5" s="265"/>
      <c r="K5" s="280" t="s">
        <v>0</v>
      </c>
      <c r="L5" s="260" t="s">
        <v>1</v>
      </c>
      <c r="M5" s="260" t="s">
        <v>2</v>
      </c>
      <c r="N5" s="260" t="s">
        <v>9</v>
      </c>
      <c r="O5" s="260" t="s">
        <v>10</v>
      </c>
      <c r="P5" s="263"/>
      <c r="Q5" s="256"/>
      <c r="R5" s="258" t="s">
        <v>11</v>
      </c>
    </row>
    <row r="6" spans="1:18" ht="12.75" customHeight="1">
      <c r="A6" s="273">
        <v>1</v>
      </c>
      <c r="B6" s="279">
        <v>1</v>
      </c>
      <c r="C6" s="240" t="str">
        <f>VLOOKUP(B6,'пр.взв.'!B7:E70,2,FALSE)</f>
        <v>BLINDU Andrei</v>
      </c>
      <c r="D6" s="226">
        <f>VLOOKUP(B6,'пр.взв.'!B7:F70,3,FALSE)</f>
        <v>1988</v>
      </c>
      <c r="E6" s="226" t="str">
        <f>VLOOKUP(B6,'пр.взв.'!B7:G70,4,FALSE)</f>
        <v>ROU</v>
      </c>
      <c r="F6" s="228"/>
      <c r="G6" s="229"/>
      <c r="H6" s="225"/>
      <c r="I6" s="174"/>
      <c r="J6" s="269">
        <v>9</v>
      </c>
      <c r="K6" s="279">
        <v>2</v>
      </c>
      <c r="L6" s="240" t="str">
        <f>VLOOKUP(K6,'пр.взв.'!B7:E70,2,FALSE)</f>
        <v>STEPANKOU Aliaksei</v>
      </c>
      <c r="M6" s="226">
        <f>VLOOKUP(K6,'пр.взв.'!B7:F70,3,FALSE)</f>
        <v>1986</v>
      </c>
      <c r="N6" s="226" t="str">
        <f>VLOOKUP(K6,'пр.взв.'!B7:G70,4,FALSE)</f>
        <v>BLR</v>
      </c>
      <c r="O6" s="228"/>
      <c r="P6" s="229"/>
      <c r="Q6" s="225"/>
      <c r="R6" s="174"/>
    </row>
    <row r="7" spans="1:18" ht="12.75" customHeight="1">
      <c r="A7" s="274"/>
      <c r="B7" s="285"/>
      <c r="C7" s="235"/>
      <c r="D7" s="227"/>
      <c r="E7" s="227"/>
      <c r="F7" s="227"/>
      <c r="G7" s="227"/>
      <c r="H7" s="154"/>
      <c r="I7" s="160"/>
      <c r="J7" s="270"/>
      <c r="K7" s="285"/>
      <c r="L7" s="235"/>
      <c r="M7" s="227"/>
      <c r="N7" s="227"/>
      <c r="O7" s="227"/>
      <c r="P7" s="227"/>
      <c r="Q7" s="154"/>
      <c r="R7" s="160"/>
    </row>
    <row r="8" spans="1:18" ht="12.75" customHeight="1">
      <c r="A8" s="274"/>
      <c r="B8" s="284">
        <v>17</v>
      </c>
      <c r="C8" s="234" t="str">
        <f>VLOOKUP(B8,'пр.взв.'!B7:E70,2,FALSE)</f>
        <v>NAMAZOV Ziya</v>
      </c>
      <c r="D8" s="230">
        <f>VLOOKUP(B8,'пр.взв.'!B7:F72,3,FALSE)</f>
        <v>1989</v>
      </c>
      <c r="E8" s="230" t="str">
        <f>VLOOKUP(B8,'пр.взв.'!B7:G72,4,FALSE)</f>
        <v>AZE</v>
      </c>
      <c r="F8" s="231"/>
      <c r="G8" s="231"/>
      <c r="H8" s="173"/>
      <c r="I8" s="173"/>
      <c r="J8" s="270"/>
      <c r="K8" s="284">
        <v>18</v>
      </c>
      <c r="L8" s="234">
        <f>VLOOKUP(K8,'пр.взв.'!B7:E70,2,FALSE)</f>
        <v>0</v>
      </c>
      <c r="M8" s="230">
        <f>VLOOKUP(K8,'пр.взв.'!B7:F72,3,FALSE)</f>
        <v>0</v>
      </c>
      <c r="N8" s="230">
        <f>VLOOKUP(K8,'пр.взв.'!B7:G72,4,FALSE)</f>
        <v>0</v>
      </c>
      <c r="O8" s="231"/>
      <c r="P8" s="231"/>
      <c r="Q8" s="173"/>
      <c r="R8" s="173"/>
    </row>
    <row r="9" spans="1:18" ht="13.5" customHeight="1" thickBot="1">
      <c r="A9" s="278"/>
      <c r="B9" s="286"/>
      <c r="C9" s="247"/>
      <c r="D9" s="242"/>
      <c r="E9" s="242"/>
      <c r="F9" s="243"/>
      <c r="G9" s="243"/>
      <c r="H9" s="241"/>
      <c r="I9" s="241"/>
      <c r="J9" s="277"/>
      <c r="K9" s="286"/>
      <c r="L9" s="247"/>
      <c r="M9" s="242"/>
      <c r="N9" s="242"/>
      <c r="O9" s="243"/>
      <c r="P9" s="243"/>
      <c r="Q9" s="241"/>
      <c r="R9" s="241"/>
    </row>
    <row r="10" spans="1:18" ht="12.75" customHeight="1">
      <c r="A10" s="273">
        <v>2</v>
      </c>
      <c r="B10" s="279">
        <v>9</v>
      </c>
      <c r="C10" s="254" t="str">
        <f>VLOOKUP(B10,'пр.взв.'!B7:E70,2,FALSE)</f>
        <v>KIRYUKHIN Sergey</v>
      </c>
      <c r="D10" s="248">
        <f>VLOOKUP(B10,'пр.взв.'!B7:F74,3,FALSE)</f>
        <v>1987</v>
      </c>
      <c r="E10" s="248" t="str">
        <f>VLOOKUP(B10,'пр.взв.'!B7:G74,4,FALSE)</f>
        <v>RUS</v>
      </c>
      <c r="F10" s="249"/>
      <c r="G10" s="250"/>
      <c r="H10" s="244"/>
      <c r="I10" s="248"/>
      <c r="J10" s="269">
        <v>10</v>
      </c>
      <c r="K10" s="279">
        <v>10</v>
      </c>
      <c r="L10" s="254" t="str">
        <f>VLOOKUP(K10,'пр.взв.'!B7:E70,2,FALSE)</f>
        <v>FERNANDAZ Oscar</v>
      </c>
      <c r="M10" s="248">
        <f>VLOOKUP(K10,'пр.взв.'!B11:F74,3,FALSE)</f>
        <v>1978</v>
      </c>
      <c r="N10" s="248" t="str">
        <f>VLOOKUP(K10,'пр.взв.'!B7:G74,4,FALSE)</f>
        <v>ESP</v>
      </c>
      <c r="O10" s="249"/>
      <c r="P10" s="250"/>
      <c r="Q10" s="244"/>
      <c r="R10" s="248"/>
    </row>
    <row r="11" spans="1:18" ht="12.75" customHeight="1">
      <c r="A11" s="274"/>
      <c r="B11" s="285"/>
      <c r="C11" s="235"/>
      <c r="D11" s="227"/>
      <c r="E11" s="227"/>
      <c r="F11" s="227"/>
      <c r="G11" s="227"/>
      <c r="H11" s="154"/>
      <c r="I11" s="160"/>
      <c r="J11" s="270"/>
      <c r="K11" s="285"/>
      <c r="L11" s="235"/>
      <c r="M11" s="227"/>
      <c r="N11" s="227"/>
      <c r="O11" s="227"/>
      <c r="P11" s="227"/>
      <c r="Q11" s="154"/>
      <c r="R11" s="160"/>
    </row>
    <row r="12" spans="1:18" ht="12.75" customHeight="1">
      <c r="A12" s="274"/>
      <c r="B12" s="284">
        <v>25</v>
      </c>
      <c r="C12" s="234">
        <f>VLOOKUP(B12,'пр.взв.'!B7:E70,2,FALSE)</f>
        <v>0</v>
      </c>
      <c r="D12" s="230">
        <f>VLOOKUP(B12,'пр.взв.'!B7:F76,3,FALSE)</f>
        <v>0</v>
      </c>
      <c r="E12" s="230">
        <f>VLOOKUP(B12,'пр.взв.'!B7:G76,4,FALSE)</f>
        <v>0</v>
      </c>
      <c r="F12" s="231"/>
      <c r="G12" s="231"/>
      <c r="H12" s="173"/>
      <c r="I12" s="173"/>
      <c r="J12" s="270"/>
      <c r="K12" s="284">
        <v>26</v>
      </c>
      <c r="L12" s="234">
        <f>VLOOKUP(K12,'пр.взв.'!B7:E70,2,FALSE)</f>
        <v>0</v>
      </c>
      <c r="M12" s="230">
        <f>VLOOKUP(K12,'пр.взв.'!B7:F76,3,FALSE)</f>
        <v>0</v>
      </c>
      <c r="N12" s="230">
        <f>VLOOKUP(K12,'пр.взв.'!B7:G76,4,FALSE)</f>
        <v>0</v>
      </c>
      <c r="O12" s="231"/>
      <c r="P12" s="231"/>
      <c r="Q12" s="173"/>
      <c r="R12" s="173"/>
    </row>
    <row r="13" spans="1:18" ht="13.5" customHeight="1" thickBot="1">
      <c r="A13" s="278"/>
      <c r="B13" s="286"/>
      <c r="C13" s="247"/>
      <c r="D13" s="242"/>
      <c r="E13" s="242"/>
      <c r="F13" s="243"/>
      <c r="G13" s="243"/>
      <c r="H13" s="241"/>
      <c r="I13" s="241"/>
      <c r="J13" s="277"/>
      <c r="K13" s="286"/>
      <c r="L13" s="247"/>
      <c r="M13" s="242"/>
      <c r="N13" s="242"/>
      <c r="O13" s="243"/>
      <c r="P13" s="243"/>
      <c r="Q13" s="241"/>
      <c r="R13" s="241"/>
    </row>
    <row r="14" spans="1:18" ht="12.75" customHeight="1">
      <c r="A14" s="273">
        <v>3</v>
      </c>
      <c r="B14" s="279">
        <v>5</v>
      </c>
      <c r="C14" s="240" t="str">
        <f>VLOOKUP(B14,'пр.взв.'!B7:E70,2,FALSE)</f>
        <v>RICHARDSON
Thomas</v>
      </c>
      <c r="D14" s="226">
        <f>VLOOKUP(B14,'пр.взв.'!B7:F78,3,FALSE)</f>
        <v>1992</v>
      </c>
      <c r="E14" s="226" t="str">
        <f>VLOOKUP(B14,'пр.взв.'!B7:G78,4,FALSE)</f>
        <v>GBR</v>
      </c>
      <c r="F14" s="228"/>
      <c r="G14" s="229"/>
      <c r="H14" s="225"/>
      <c r="I14" s="174"/>
      <c r="J14" s="269">
        <v>11</v>
      </c>
      <c r="K14" s="279">
        <v>6</v>
      </c>
      <c r="L14" s="240" t="str">
        <f>VLOOKUP(K14,'пр.взв.'!B7:E70,2,FALSE)</f>
        <v>RIBAK Artur</v>
      </c>
      <c r="M14" s="226">
        <f>VLOOKUP(K14,'пр.взв.'!B7:F78,3,FALSE)</f>
        <v>1990</v>
      </c>
      <c r="N14" s="226" t="str">
        <f>VLOOKUP(K14,'пр.взв.'!B7:G78,4,FALSE)</f>
        <v>ISR</v>
      </c>
      <c r="O14" s="228"/>
      <c r="P14" s="229"/>
      <c r="Q14" s="225"/>
      <c r="R14" s="174"/>
    </row>
    <row r="15" spans="1:18" ht="12.75" customHeight="1">
      <c r="A15" s="274"/>
      <c r="B15" s="285"/>
      <c r="C15" s="235"/>
      <c r="D15" s="227"/>
      <c r="E15" s="227"/>
      <c r="F15" s="227"/>
      <c r="G15" s="227"/>
      <c r="H15" s="154"/>
      <c r="I15" s="160"/>
      <c r="J15" s="270"/>
      <c r="K15" s="285"/>
      <c r="L15" s="235"/>
      <c r="M15" s="227"/>
      <c r="N15" s="227"/>
      <c r="O15" s="227"/>
      <c r="P15" s="227"/>
      <c r="Q15" s="154"/>
      <c r="R15" s="160"/>
    </row>
    <row r="16" spans="1:18" ht="12.75" customHeight="1">
      <c r="A16" s="274"/>
      <c r="B16" s="284">
        <v>21</v>
      </c>
      <c r="C16" s="234">
        <f>VLOOKUP(B16,'пр.взв.'!B7:E70,2,FALSE)</f>
        <v>0</v>
      </c>
      <c r="D16" s="230">
        <f>VLOOKUP(B16,'пр.взв.'!B7:F80,3,FALSE)</f>
        <v>0</v>
      </c>
      <c r="E16" s="230">
        <f>VLOOKUP(B16,'пр.взв.'!B7:G80,4,FALSE)</f>
        <v>0</v>
      </c>
      <c r="F16" s="231"/>
      <c r="G16" s="231"/>
      <c r="H16" s="173"/>
      <c r="I16" s="173"/>
      <c r="J16" s="270"/>
      <c r="K16" s="284">
        <v>22</v>
      </c>
      <c r="L16" s="234">
        <f>VLOOKUP(K16,'пр.взв.'!B7:E70,2,FALSE)</f>
        <v>0</v>
      </c>
      <c r="M16" s="230">
        <f>VLOOKUP(K16,'пр.взв.'!B7:F80,3,FALSE)</f>
        <v>0</v>
      </c>
      <c r="N16" s="230">
        <f>VLOOKUP(K16,'пр.взв.'!B7:G80,4,FALSE)</f>
        <v>0</v>
      </c>
      <c r="O16" s="231"/>
      <c r="P16" s="231"/>
      <c r="Q16" s="173"/>
      <c r="R16" s="173"/>
    </row>
    <row r="17" spans="1:18" ht="13.5" customHeight="1" thickBot="1">
      <c r="A17" s="278"/>
      <c r="B17" s="286"/>
      <c r="C17" s="247"/>
      <c r="D17" s="242"/>
      <c r="E17" s="242"/>
      <c r="F17" s="243"/>
      <c r="G17" s="243"/>
      <c r="H17" s="241"/>
      <c r="I17" s="241"/>
      <c r="J17" s="277"/>
      <c r="K17" s="286"/>
      <c r="L17" s="247"/>
      <c r="M17" s="242"/>
      <c r="N17" s="242"/>
      <c r="O17" s="243"/>
      <c r="P17" s="243"/>
      <c r="Q17" s="241"/>
      <c r="R17" s="241"/>
    </row>
    <row r="18" spans="1:18" ht="12.75" customHeight="1">
      <c r="A18" s="273">
        <v>4</v>
      </c>
      <c r="B18" s="279">
        <v>13</v>
      </c>
      <c r="C18" s="254" t="str">
        <f>VLOOKUP(B18,'пр.взв.'!B7:E70,2,FALSE)</f>
        <v>WEISSSTEINER Bernhard</v>
      </c>
      <c r="D18" s="248">
        <f>VLOOKUP(B18,'пр.взв.'!B7:F82,3,FALSE)</f>
        <v>1988</v>
      </c>
      <c r="E18" s="248" t="str">
        <f>VLOOKUP(B18,'пр.взв.'!B7:G82,4,FALSE)</f>
        <v>AUT</v>
      </c>
      <c r="F18" s="249"/>
      <c r="G18" s="250"/>
      <c r="H18" s="244"/>
      <c r="I18" s="248"/>
      <c r="J18" s="269">
        <v>12</v>
      </c>
      <c r="K18" s="279">
        <v>14</v>
      </c>
      <c r="L18" s="254" t="str">
        <f>VLOOKUP(K18,'пр.взв.'!B7:E70,2,FALSE)</f>
        <v>MATUKAS  Radvilas</v>
      </c>
      <c r="M18" s="248">
        <f>VLOOKUP(K18,'пр.взв.'!B7:F82,3,FALSE)</f>
        <v>1987</v>
      </c>
      <c r="N18" s="248" t="str">
        <f>VLOOKUP(K18,'пр.взв.'!B7:G82,4,FALSE)</f>
        <v>LTU</v>
      </c>
      <c r="O18" s="227"/>
      <c r="P18" s="283"/>
      <c r="Q18" s="154"/>
      <c r="R18" s="230"/>
    </row>
    <row r="19" spans="1:18" ht="12.75" customHeight="1">
      <c r="A19" s="274"/>
      <c r="B19" s="285"/>
      <c r="C19" s="235"/>
      <c r="D19" s="227"/>
      <c r="E19" s="227"/>
      <c r="F19" s="227"/>
      <c r="G19" s="227"/>
      <c r="H19" s="154"/>
      <c r="I19" s="160"/>
      <c r="J19" s="270"/>
      <c r="K19" s="285"/>
      <c r="L19" s="235"/>
      <c r="M19" s="227"/>
      <c r="N19" s="227"/>
      <c r="O19" s="227"/>
      <c r="P19" s="227"/>
      <c r="Q19" s="154"/>
      <c r="R19" s="160"/>
    </row>
    <row r="20" spans="1:18" ht="12.75" customHeight="1">
      <c r="A20" s="274"/>
      <c r="B20" s="284">
        <v>29</v>
      </c>
      <c r="C20" s="234">
        <f>VLOOKUP(B20,'пр.взв.'!B7:E70,2,FALSE)</f>
        <v>0</v>
      </c>
      <c r="D20" s="230">
        <f>VLOOKUP(B20,'пр.взв.'!B7:F84,3,FALSE)</f>
        <v>0</v>
      </c>
      <c r="E20" s="230">
        <f>VLOOKUP(B20,'пр.взв.'!B7:G84,4,FALSE)</f>
        <v>0</v>
      </c>
      <c r="F20" s="231"/>
      <c r="G20" s="231"/>
      <c r="H20" s="173"/>
      <c r="I20" s="173"/>
      <c r="J20" s="270"/>
      <c r="K20" s="284">
        <v>30</v>
      </c>
      <c r="L20" s="234">
        <f>VLOOKUP(K20,'пр.взв.'!B7:E70,2,FALSE)</f>
        <v>0</v>
      </c>
      <c r="M20" s="230">
        <f>VLOOKUP(K20,'пр.взв.'!B7:F84,3,FALSE)</f>
        <v>0</v>
      </c>
      <c r="N20" s="230">
        <f>VLOOKUP(K20,'пр.взв.'!B7:G84,4,FALSE)</f>
        <v>0</v>
      </c>
      <c r="O20" s="231"/>
      <c r="P20" s="231"/>
      <c r="Q20" s="173"/>
      <c r="R20" s="173"/>
    </row>
    <row r="21" spans="1:18" ht="13.5" customHeight="1" thickBot="1">
      <c r="A21" s="278"/>
      <c r="B21" s="286"/>
      <c r="C21" s="247"/>
      <c r="D21" s="242"/>
      <c r="E21" s="242"/>
      <c r="F21" s="243"/>
      <c r="G21" s="243"/>
      <c r="H21" s="241"/>
      <c r="I21" s="241"/>
      <c r="J21" s="277"/>
      <c r="K21" s="286"/>
      <c r="L21" s="247"/>
      <c r="M21" s="242"/>
      <c r="N21" s="242"/>
      <c r="O21" s="243"/>
      <c r="P21" s="243"/>
      <c r="Q21" s="241"/>
      <c r="R21" s="241"/>
    </row>
    <row r="22" spans="1:18" ht="12.75" customHeight="1">
      <c r="A22" s="274">
        <v>5</v>
      </c>
      <c r="B22" s="279">
        <v>3</v>
      </c>
      <c r="C22" s="240" t="str">
        <f>VLOOKUP(B22,'пр.взв.'!B7:E70,2,FALSE)</f>
        <v>OSHLOBANU Sergey</v>
      </c>
      <c r="D22" s="226">
        <f>VLOOKUP(B22,'пр.взв.'!B7:F86,3,FALSE)</f>
        <v>1986</v>
      </c>
      <c r="E22" s="226" t="str">
        <f>VLOOKUP(B22,'пр.взв.'!B7:G86,4,FALSE)</f>
        <v>MDA</v>
      </c>
      <c r="F22" s="228"/>
      <c r="G22" s="229"/>
      <c r="H22" s="225"/>
      <c r="I22" s="174"/>
      <c r="J22" s="269">
        <v>13</v>
      </c>
      <c r="K22" s="279">
        <v>4</v>
      </c>
      <c r="L22" s="240" t="str">
        <f>VLOOKUP(K22,'пр.взв.'!B7:E70,2,FALSE)</f>
        <v>TOROI Mika</v>
      </c>
      <c r="M22" s="226">
        <f>VLOOKUP(K22,'пр.взв.'!B7:F86,3,FALSE)</f>
        <v>1979</v>
      </c>
      <c r="N22" s="226" t="str">
        <f>VLOOKUP(K22,'пр.взв.'!B7:G86,4,FALSE)</f>
        <v>FIN</v>
      </c>
      <c r="O22" s="228"/>
      <c r="P22" s="229"/>
      <c r="Q22" s="225"/>
      <c r="R22" s="174"/>
    </row>
    <row r="23" spans="1:18" ht="12.75" customHeight="1">
      <c r="A23" s="274"/>
      <c r="B23" s="285"/>
      <c r="C23" s="235"/>
      <c r="D23" s="227"/>
      <c r="E23" s="227"/>
      <c r="F23" s="227"/>
      <c r="G23" s="227"/>
      <c r="H23" s="154"/>
      <c r="I23" s="160"/>
      <c r="J23" s="270"/>
      <c r="K23" s="285"/>
      <c r="L23" s="235"/>
      <c r="M23" s="227"/>
      <c r="N23" s="227"/>
      <c r="O23" s="227"/>
      <c r="P23" s="227"/>
      <c r="Q23" s="154"/>
      <c r="R23" s="160"/>
    </row>
    <row r="24" spans="1:18" ht="12.75" customHeight="1">
      <c r="A24" s="274"/>
      <c r="B24" s="284">
        <v>19</v>
      </c>
      <c r="C24" s="234">
        <f>VLOOKUP(B24,'пр.взв.'!B7:E70,2,FALSE)</f>
        <v>0</v>
      </c>
      <c r="D24" s="230">
        <f>VLOOKUP(B24,'пр.взв.'!B7:F88,3,FALSE)</f>
        <v>0</v>
      </c>
      <c r="E24" s="230">
        <f>VLOOKUP(B24,'пр.взв.'!B7:G88,4,FALSE)</f>
        <v>0</v>
      </c>
      <c r="F24" s="231"/>
      <c r="G24" s="231"/>
      <c r="H24" s="173"/>
      <c r="I24" s="173"/>
      <c r="J24" s="270"/>
      <c r="K24" s="284">
        <v>20</v>
      </c>
      <c r="L24" s="234">
        <f>VLOOKUP(K24,'пр.взв.'!B7:E70,2,FALSE)</f>
        <v>0</v>
      </c>
      <c r="M24" s="230">
        <f>VLOOKUP(K24,'пр.взв.'!B7:F88,3,FALSE)</f>
        <v>0</v>
      </c>
      <c r="N24" s="230">
        <f>VLOOKUP(K24,'пр.взв.'!B7:G88,4,FALSE)</f>
        <v>0</v>
      </c>
      <c r="O24" s="231"/>
      <c r="P24" s="231"/>
      <c r="Q24" s="173"/>
      <c r="R24" s="173"/>
    </row>
    <row r="25" spans="1:18" ht="13.5" customHeight="1" thickBot="1">
      <c r="A25" s="278"/>
      <c r="B25" s="286"/>
      <c r="C25" s="247"/>
      <c r="D25" s="242"/>
      <c r="E25" s="242"/>
      <c r="F25" s="243"/>
      <c r="G25" s="243"/>
      <c r="H25" s="241"/>
      <c r="I25" s="241"/>
      <c r="J25" s="277"/>
      <c r="K25" s="286"/>
      <c r="L25" s="247"/>
      <c r="M25" s="242"/>
      <c r="N25" s="242"/>
      <c r="O25" s="243"/>
      <c r="P25" s="243"/>
      <c r="Q25" s="241"/>
      <c r="R25" s="241"/>
    </row>
    <row r="26" spans="1:18" ht="12.75" customHeight="1">
      <c r="A26" s="273">
        <v>6</v>
      </c>
      <c r="B26" s="279">
        <v>11</v>
      </c>
      <c r="C26" s="254" t="str">
        <f>VLOOKUP(B26,'пр.взв.'!B7:E70,2,FALSE)</f>
        <v>SAVINOV Viktor</v>
      </c>
      <c r="D26" s="248">
        <f>VLOOKUP(B26,'пр.взв.'!B7:F90,3,FALSE)</f>
        <v>1976</v>
      </c>
      <c r="E26" s="248" t="str">
        <f>VLOOKUP(B26,'пр.взв.'!B7:G90,4,FALSE)</f>
        <v>UKR</v>
      </c>
      <c r="F26" s="249"/>
      <c r="G26" s="250"/>
      <c r="H26" s="244"/>
      <c r="I26" s="248"/>
      <c r="J26" s="269">
        <v>14</v>
      </c>
      <c r="K26" s="279">
        <v>12</v>
      </c>
      <c r="L26" s="254" t="str">
        <f>VLOOKUP(K26,'пр.взв.'!B7:E70,2,FALSE)</f>
        <v>BAINDUROV Giorgi</v>
      </c>
      <c r="M26" s="248">
        <f>VLOOKUP(K26,'пр.взв.'!B7:F90,3,FALSE)</f>
        <v>1983</v>
      </c>
      <c r="N26" s="248" t="str">
        <f>VLOOKUP(K26,'пр.взв.'!B7:G90,4,FALSE)</f>
        <v>GEO</v>
      </c>
      <c r="O26" s="249"/>
      <c r="P26" s="250"/>
      <c r="Q26" s="244"/>
      <c r="R26" s="248"/>
    </row>
    <row r="27" spans="1:18" ht="12.75" customHeight="1">
      <c r="A27" s="274"/>
      <c r="B27" s="285"/>
      <c r="C27" s="235"/>
      <c r="D27" s="227"/>
      <c r="E27" s="227"/>
      <c r="F27" s="227"/>
      <c r="G27" s="227"/>
      <c r="H27" s="154"/>
      <c r="I27" s="160"/>
      <c r="J27" s="270"/>
      <c r="K27" s="285"/>
      <c r="L27" s="235"/>
      <c r="M27" s="227"/>
      <c r="N27" s="227"/>
      <c r="O27" s="227"/>
      <c r="P27" s="227"/>
      <c r="Q27" s="154"/>
      <c r="R27" s="160"/>
    </row>
    <row r="28" spans="1:18" ht="12.75" customHeight="1">
      <c r="A28" s="274"/>
      <c r="B28" s="284">
        <v>27</v>
      </c>
      <c r="C28" s="234">
        <f>VLOOKUP(B28,'пр.взв.'!B7:E70,2,FALSE)</f>
        <v>0</v>
      </c>
      <c r="D28" s="230">
        <f>VLOOKUP(B28,'пр.взв.'!B7:F92,3,FALSE)</f>
        <v>0</v>
      </c>
      <c r="E28" s="230">
        <f>VLOOKUP(B28,'пр.взв.'!B7:G92,4,FALSE)</f>
        <v>0</v>
      </c>
      <c r="F28" s="231"/>
      <c r="G28" s="231"/>
      <c r="H28" s="173"/>
      <c r="I28" s="173"/>
      <c r="J28" s="270"/>
      <c r="K28" s="284">
        <v>28</v>
      </c>
      <c r="L28" s="234">
        <f>VLOOKUP(K28,'пр.взв.'!B7:E70,2,FALSE)</f>
        <v>0</v>
      </c>
      <c r="M28" s="230">
        <f>VLOOKUP(K28,'пр.взв.'!B7:F92,3,FALSE)</f>
        <v>0</v>
      </c>
      <c r="N28" s="230">
        <f>VLOOKUP(K28,'пр.взв.'!B7:G92,4,FALSE)</f>
        <v>0</v>
      </c>
      <c r="O28" s="231"/>
      <c r="P28" s="231"/>
      <c r="Q28" s="173"/>
      <c r="R28" s="173"/>
    </row>
    <row r="29" spans="1:18" ht="13.5" customHeight="1" thickBot="1">
      <c r="A29" s="275"/>
      <c r="B29" s="286"/>
      <c r="C29" s="247"/>
      <c r="D29" s="242"/>
      <c r="E29" s="242"/>
      <c r="F29" s="243"/>
      <c r="G29" s="243"/>
      <c r="H29" s="241"/>
      <c r="I29" s="241"/>
      <c r="J29" s="277"/>
      <c r="K29" s="286"/>
      <c r="L29" s="247"/>
      <c r="M29" s="242"/>
      <c r="N29" s="242"/>
      <c r="O29" s="243"/>
      <c r="P29" s="243"/>
      <c r="Q29" s="241"/>
      <c r="R29" s="241"/>
    </row>
    <row r="30" spans="1:18" ht="12.75" customHeight="1">
      <c r="A30" s="273">
        <v>7</v>
      </c>
      <c r="B30" s="279">
        <v>7</v>
      </c>
      <c r="C30" s="240" t="str">
        <f>VLOOKUP(B30,'пр.взв.'!B7:E70,2,FALSE)</f>
        <v>DROUILLY François </v>
      </c>
      <c r="D30" s="226">
        <f>VLOOKUP(B30,'пр.взв.'!B7:F94,3,FALSE)</f>
        <v>1979</v>
      </c>
      <c r="E30" s="226" t="str">
        <f>VLOOKUP(B30,'пр.взв.'!B7:G94,4,FALSE)</f>
        <v>FRA</v>
      </c>
      <c r="F30" s="228"/>
      <c r="G30" s="229"/>
      <c r="H30" s="225"/>
      <c r="I30" s="174"/>
      <c r="J30" s="269">
        <v>15</v>
      </c>
      <c r="K30" s="279">
        <v>8</v>
      </c>
      <c r="L30" s="240" t="str">
        <f>VLOOKUP(K30,'пр.взв.'!B7:E70,2,FALSE)</f>
        <v>KAPA Norbert</v>
      </c>
      <c r="M30" s="226">
        <f>VLOOKUP(K30,'пр.взв.'!B7:F94,3,FALSE)</f>
        <v>1973</v>
      </c>
      <c r="N30" s="226" t="str">
        <f>VLOOKUP(K30,'пр.взв.'!B7:G94,4,FALSE)</f>
        <v>SVK</v>
      </c>
      <c r="O30" s="228"/>
      <c r="P30" s="229"/>
      <c r="Q30" s="225"/>
      <c r="R30" s="174"/>
    </row>
    <row r="31" spans="1:18" ht="12.75" customHeight="1">
      <c r="A31" s="274"/>
      <c r="B31" s="285"/>
      <c r="C31" s="235"/>
      <c r="D31" s="227"/>
      <c r="E31" s="227"/>
      <c r="F31" s="227"/>
      <c r="G31" s="227"/>
      <c r="H31" s="154"/>
      <c r="I31" s="160"/>
      <c r="J31" s="270"/>
      <c r="K31" s="285"/>
      <c r="L31" s="235"/>
      <c r="M31" s="227"/>
      <c r="N31" s="227"/>
      <c r="O31" s="227"/>
      <c r="P31" s="227"/>
      <c r="Q31" s="154"/>
      <c r="R31" s="160"/>
    </row>
    <row r="32" spans="1:18" ht="12.75" customHeight="1">
      <c r="A32" s="274"/>
      <c r="B32" s="284">
        <v>23</v>
      </c>
      <c r="C32" s="234">
        <f>VLOOKUP(B32,'пр.взв.'!B7:E70,2,FALSE)</f>
        <v>0</v>
      </c>
      <c r="D32" s="230">
        <f>VLOOKUP(B32,'пр.взв.'!B7:F96,3,FALSE)</f>
        <v>0</v>
      </c>
      <c r="E32" s="230">
        <f>VLOOKUP(B32,'пр.взв.'!B7:G96,4,FALSE)</f>
        <v>0</v>
      </c>
      <c r="F32" s="231"/>
      <c r="G32" s="231"/>
      <c r="H32" s="173"/>
      <c r="I32" s="173"/>
      <c r="J32" s="270"/>
      <c r="K32" s="284">
        <v>24</v>
      </c>
      <c r="L32" s="234">
        <f>VLOOKUP(K32,'пр.взв.'!B7:E70,2,FALSE)</f>
        <v>0</v>
      </c>
      <c r="M32" s="230">
        <f>VLOOKUP(K32,'пр.взв.'!B7:F96,3,FALSE)</f>
        <v>0</v>
      </c>
      <c r="N32" s="230">
        <f>VLOOKUP(K32,'пр.взв.'!B7:G96,4,FALSE)</f>
        <v>0</v>
      </c>
      <c r="O32" s="231"/>
      <c r="P32" s="231"/>
      <c r="Q32" s="173"/>
      <c r="R32" s="173"/>
    </row>
    <row r="33" spans="1:18" ht="13.5" customHeight="1" thickBot="1">
      <c r="A33" s="278"/>
      <c r="B33" s="286"/>
      <c r="C33" s="247"/>
      <c r="D33" s="242"/>
      <c r="E33" s="242"/>
      <c r="F33" s="243"/>
      <c r="G33" s="243"/>
      <c r="H33" s="241"/>
      <c r="I33" s="241"/>
      <c r="J33" s="277"/>
      <c r="K33" s="286"/>
      <c r="L33" s="247"/>
      <c r="M33" s="242"/>
      <c r="N33" s="242"/>
      <c r="O33" s="243"/>
      <c r="P33" s="243"/>
      <c r="Q33" s="241"/>
      <c r="R33" s="241"/>
    </row>
    <row r="34" spans="1:18" ht="12.75" customHeight="1">
      <c r="A34" s="273">
        <v>8</v>
      </c>
      <c r="B34" s="279">
        <v>15</v>
      </c>
      <c r="C34" s="240" t="str">
        <f>VLOOKUP(B34,'пр.взв.'!B7:E70,2,FALSE)</f>
        <v>ZUBKOV Aleksei</v>
      </c>
      <c r="D34" s="226">
        <f>VLOOKUP(B34,'пр.взв.'!B7:F98,3,FALSE)</f>
        <v>1992</v>
      </c>
      <c r="E34" s="226" t="str">
        <f>VLOOKUP(B34,'пр.взв.'!B7:G98,4,FALSE)</f>
        <v>EST</v>
      </c>
      <c r="F34" s="227"/>
      <c r="G34" s="283"/>
      <c r="H34" s="154"/>
      <c r="I34" s="230"/>
      <c r="J34" s="269">
        <v>16</v>
      </c>
      <c r="K34" s="279">
        <v>16</v>
      </c>
      <c r="L34" s="240" t="str">
        <f>VLOOKUP(K34,'пр.взв.'!B7:E70,2,FALSE)</f>
        <v>DANIELYAN Ashot</v>
      </c>
      <c r="M34" s="226">
        <f>VLOOKUP(K34,'пр.взв.'!B7:F98,3,FALSE)</f>
        <v>1984</v>
      </c>
      <c r="N34" s="226" t="str">
        <f>VLOOKUP(K34,'пр.взв.'!B7:G98,4,FALSE)</f>
        <v>ARM</v>
      </c>
      <c r="O34" s="227"/>
      <c r="P34" s="283"/>
      <c r="Q34" s="154"/>
      <c r="R34" s="230"/>
    </row>
    <row r="35" spans="1:18" ht="12.75" customHeight="1">
      <c r="A35" s="274"/>
      <c r="B35" s="285"/>
      <c r="C35" s="235"/>
      <c r="D35" s="227"/>
      <c r="E35" s="227"/>
      <c r="F35" s="227"/>
      <c r="G35" s="227"/>
      <c r="H35" s="154"/>
      <c r="I35" s="160"/>
      <c r="J35" s="270"/>
      <c r="K35" s="285"/>
      <c r="L35" s="235"/>
      <c r="M35" s="227"/>
      <c r="N35" s="227"/>
      <c r="O35" s="227"/>
      <c r="P35" s="227"/>
      <c r="Q35" s="154"/>
      <c r="R35" s="160"/>
    </row>
    <row r="36" spans="1:18" ht="12.75" customHeight="1">
      <c r="A36" s="274"/>
      <c r="B36" s="284">
        <v>31</v>
      </c>
      <c r="C36" s="234">
        <f>VLOOKUP(B36,'пр.взв.'!B7:E70,2,FALSE)</f>
        <v>0</v>
      </c>
      <c r="D36" s="230">
        <f>VLOOKUP(B36,'пр.взв.'!B7:F100,3,FALSE)</f>
        <v>0</v>
      </c>
      <c r="E36" s="230">
        <f>VLOOKUP(B36,'пр.взв.'!B7:G100,4,FALSE)</f>
        <v>0</v>
      </c>
      <c r="F36" s="231"/>
      <c r="G36" s="231"/>
      <c r="H36" s="173"/>
      <c r="I36" s="173"/>
      <c r="J36" s="270"/>
      <c r="K36" s="284">
        <v>32</v>
      </c>
      <c r="L36" s="234">
        <f>VLOOKUP(K36,'пр.взв.'!B7:E70,2,FALSE)</f>
        <v>0</v>
      </c>
      <c r="M36" s="230">
        <f>VLOOKUP(K36,'пр.взв.'!B7:F100,3,FALSE)</f>
        <v>0</v>
      </c>
      <c r="N36" s="230">
        <f>VLOOKUP(K36,'пр.взв.'!B7:G100,4,FALSE)</f>
        <v>0</v>
      </c>
      <c r="O36" s="231"/>
      <c r="P36" s="231"/>
      <c r="Q36" s="173"/>
      <c r="R36" s="173"/>
    </row>
    <row r="37" spans="1:18" ht="12.75" customHeight="1">
      <c r="A37" s="275"/>
      <c r="B37" s="285"/>
      <c r="C37" s="235"/>
      <c r="D37" s="227"/>
      <c r="E37" s="227"/>
      <c r="F37" s="228"/>
      <c r="G37" s="228"/>
      <c r="H37" s="174"/>
      <c r="I37" s="174"/>
      <c r="J37" s="271"/>
      <c r="K37" s="285"/>
      <c r="L37" s="235"/>
      <c r="M37" s="227"/>
      <c r="N37" s="227"/>
      <c r="O37" s="228"/>
      <c r="P37" s="228"/>
      <c r="Q37" s="174"/>
      <c r="R37" s="174"/>
    </row>
    <row r="39" spans="2:18" ht="16.5" thickBot="1">
      <c r="B39" s="62" t="s">
        <v>17</v>
      </c>
      <c r="C39" s="63" t="s">
        <v>24</v>
      </c>
      <c r="D39" s="64" t="s">
        <v>25</v>
      </c>
      <c r="E39" s="65"/>
      <c r="F39" s="62" t="str">
        <f>F3</f>
        <v>MEN</v>
      </c>
      <c r="G39" s="224" t="str">
        <f>P39</f>
        <v>82 kg</v>
      </c>
      <c r="H39" s="224"/>
      <c r="I39" s="65"/>
      <c r="J39" s="65"/>
      <c r="K39" s="62" t="s">
        <v>22</v>
      </c>
      <c r="L39" s="63" t="s">
        <v>24</v>
      </c>
      <c r="M39" s="64" t="s">
        <v>25</v>
      </c>
      <c r="N39" s="65"/>
      <c r="O39" s="62"/>
      <c r="P39" s="224" t="str">
        <f>P3</f>
        <v>82 kg</v>
      </c>
      <c r="Q39" s="224"/>
      <c r="R39" s="65"/>
    </row>
    <row r="40" spans="1:18" ht="12.75">
      <c r="A40" s="264" t="s">
        <v>26</v>
      </c>
      <c r="B40" s="281" t="s">
        <v>0</v>
      </c>
      <c r="C40" s="259" t="s">
        <v>1</v>
      </c>
      <c r="D40" s="259" t="s">
        <v>2</v>
      </c>
      <c r="E40" s="259" t="s">
        <v>9</v>
      </c>
      <c r="F40" s="261" t="s">
        <v>10</v>
      </c>
      <c r="G40" s="262" t="s">
        <v>12</v>
      </c>
      <c r="H40" s="255" t="s">
        <v>13</v>
      </c>
      <c r="I40" s="257" t="s">
        <v>11</v>
      </c>
      <c r="J40" s="264" t="s">
        <v>26</v>
      </c>
      <c r="K40" s="279" t="s">
        <v>0</v>
      </c>
      <c r="L40" s="259" t="s">
        <v>1</v>
      </c>
      <c r="M40" s="259" t="s">
        <v>2</v>
      </c>
      <c r="N40" s="259" t="s">
        <v>9</v>
      </c>
      <c r="O40" s="261" t="s">
        <v>10</v>
      </c>
      <c r="P40" s="262" t="s">
        <v>12</v>
      </c>
      <c r="Q40" s="255" t="s">
        <v>13</v>
      </c>
      <c r="R40" s="257" t="s">
        <v>11</v>
      </c>
    </row>
    <row r="41" spans="1:18" ht="13.5" thickBot="1">
      <c r="A41" s="265"/>
      <c r="B41" s="282" t="s">
        <v>0</v>
      </c>
      <c r="C41" s="260" t="s">
        <v>1</v>
      </c>
      <c r="D41" s="260" t="s">
        <v>2</v>
      </c>
      <c r="E41" s="260" t="s">
        <v>9</v>
      </c>
      <c r="F41" s="260" t="s">
        <v>10</v>
      </c>
      <c r="G41" s="263"/>
      <c r="H41" s="256"/>
      <c r="I41" s="258" t="s">
        <v>11</v>
      </c>
      <c r="J41" s="265"/>
      <c r="K41" s="280" t="s">
        <v>0</v>
      </c>
      <c r="L41" s="260" t="s">
        <v>1</v>
      </c>
      <c r="M41" s="260" t="s">
        <v>2</v>
      </c>
      <c r="N41" s="260" t="s">
        <v>9</v>
      </c>
      <c r="O41" s="260" t="s">
        <v>10</v>
      </c>
      <c r="P41" s="263"/>
      <c r="Q41" s="256"/>
      <c r="R41" s="258" t="s">
        <v>11</v>
      </c>
    </row>
    <row r="42" spans="1:18" ht="12.75">
      <c r="A42" s="273">
        <v>2</v>
      </c>
      <c r="B42" s="272">
        <f>'пр.хода'!G12</f>
        <v>1</v>
      </c>
      <c r="C42" s="240" t="str">
        <f>VLOOKUP(B42,'пр.взв.'!B7:E70,2,FALSE)</f>
        <v>BLINDU Andrei</v>
      </c>
      <c r="D42" s="226">
        <f>VLOOKUP(B42,'пр.взв.'!B7:F106,3,FALSE)</f>
        <v>1988</v>
      </c>
      <c r="E42" s="226" t="str">
        <f>VLOOKUP(B42,'пр.взв.'!B7:G106,4,FALSE)</f>
        <v>ROU</v>
      </c>
      <c r="F42" s="228"/>
      <c r="G42" s="229"/>
      <c r="H42" s="225"/>
      <c r="I42" s="174"/>
      <c r="J42" s="269">
        <v>6</v>
      </c>
      <c r="K42" s="272">
        <f>'пр.хода'!G46</f>
        <v>2</v>
      </c>
      <c r="L42" s="240" t="str">
        <f>VLOOKUP(K42,'пр.взв.'!B7:E70,2,FALSE)</f>
        <v>STEPANKOU Aliaksei</v>
      </c>
      <c r="M42" s="226">
        <f>VLOOKUP(K42,'пр.взв.'!B7:F106,3,FALSE)</f>
        <v>1986</v>
      </c>
      <c r="N42" s="226" t="str">
        <f>VLOOKUP(K42,'пр.взв.'!B7:G106,4,FALSE)</f>
        <v>BLR</v>
      </c>
      <c r="O42" s="228"/>
      <c r="P42" s="229"/>
      <c r="Q42" s="225"/>
      <c r="R42" s="174"/>
    </row>
    <row r="43" spans="1:18" ht="12.75">
      <c r="A43" s="274"/>
      <c r="B43" s="268"/>
      <c r="C43" s="235"/>
      <c r="D43" s="227"/>
      <c r="E43" s="227"/>
      <c r="F43" s="227"/>
      <c r="G43" s="227"/>
      <c r="H43" s="154"/>
      <c r="I43" s="160"/>
      <c r="J43" s="270"/>
      <c r="K43" s="268"/>
      <c r="L43" s="235"/>
      <c r="M43" s="227"/>
      <c r="N43" s="227"/>
      <c r="O43" s="227"/>
      <c r="P43" s="227"/>
      <c r="Q43" s="154"/>
      <c r="R43" s="160"/>
    </row>
    <row r="44" spans="1:18" ht="12.75">
      <c r="A44" s="274"/>
      <c r="B44" s="268">
        <f>'пр.хода'!G16</f>
        <v>9</v>
      </c>
      <c r="C44" s="234" t="str">
        <f>VLOOKUP(B44,'пр.взв.'!B7:E70,2,FALSE)</f>
        <v>KIRYUKHIN Sergey</v>
      </c>
      <c r="D44" s="230">
        <f>VLOOKUP(B44,'пр.взв.'!B7:F108,3,FALSE)</f>
        <v>1987</v>
      </c>
      <c r="E44" s="230" t="str">
        <f>VLOOKUP(B44,'пр.взв.'!B7:G108,4,FALSE)</f>
        <v>RUS</v>
      </c>
      <c r="F44" s="231"/>
      <c r="G44" s="231"/>
      <c r="H44" s="173"/>
      <c r="I44" s="173"/>
      <c r="J44" s="270"/>
      <c r="K44" s="268">
        <f>'пр.хода'!G50</f>
        <v>10</v>
      </c>
      <c r="L44" s="234" t="str">
        <f>VLOOKUP(K44,'пр.взв.'!B7:E70,2,FALSE)</f>
        <v>FERNANDAZ Oscar</v>
      </c>
      <c r="M44" s="230">
        <f>VLOOKUP(K44,'пр.взв.'!B7:F108,3,FALSE)</f>
        <v>1978</v>
      </c>
      <c r="N44" s="230" t="str">
        <f>VLOOKUP(K44,'пр.взв.'!B7:G108,4,FALSE)</f>
        <v>ESP</v>
      </c>
      <c r="O44" s="231"/>
      <c r="P44" s="231"/>
      <c r="Q44" s="173"/>
      <c r="R44" s="173"/>
    </row>
    <row r="45" spans="1:18" ht="13.5" thickBot="1">
      <c r="A45" s="278"/>
      <c r="B45" s="276"/>
      <c r="C45" s="247"/>
      <c r="D45" s="242"/>
      <c r="E45" s="242"/>
      <c r="F45" s="243"/>
      <c r="G45" s="243"/>
      <c r="H45" s="241"/>
      <c r="I45" s="241"/>
      <c r="J45" s="277"/>
      <c r="K45" s="276"/>
      <c r="L45" s="247"/>
      <c r="M45" s="242"/>
      <c r="N45" s="242"/>
      <c r="O45" s="243"/>
      <c r="P45" s="243"/>
      <c r="Q45" s="241"/>
      <c r="R45" s="241"/>
    </row>
    <row r="46" spans="1:18" ht="12.75">
      <c r="A46" s="273">
        <v>3</v>
      </c>
      <c r="B46" s="272">
        <f>'пр.хода'!G20</f>
        <v>5</v>
      </c>
      <c r="C46" s="254" t="str">
        <f>VLOOKUP(B46,'пр.взв.'!B7:E70,2,FALSE)</f>
        <v>RICHARDSON
Thomas</v>
      </c>
      <c r="D46" s="248">
        <f>VLOOKUP(B46,'пр.взв.'!B7:F110,3,FALSE)</f>
        <v>1992</v>
      </c>
      <c r="E46" s="248" t="str">
        <f>VLOOKUP(B46,'пр.взв.'!B7:G110,4,FALSE)</f>
        <v>GBR</v>
      </c>
      <c r="F46" s="249"/>
      <c r="G46" s="250"/>
      <c r="H46" s="244"/>
      <c r="I46" s="248"/>
      <c r="J46" s="269">
        <v>7</v>
      </c>
      <c r="K46" s="272">
        <f>'пр.хода'!G54</f>
        <v>6</v>
      </c>
      <c r="L46" s="254" t="str">
        <f>VLOOKUP(K46,'пр.взв.'!B7:E70,2,FALSE)</f>
        <v>RIBAK Artur</v>
      </c>
      <c r="M46" s="248">
        <f>VLOOKUP(K46,'пр.взв.'!B7:F110,3,FALSE)</f>
        <v>1990</v>
      </c>
      <c r="N46" s="248" t="str">
        <f>VLOOKUP(K46,'пр.взв.'!B7:G110,4,FALSE)</f>
        <v>ISR</v>
      </c>
      <c r="O46" s="249"/>
      <c r="P46" s="250"/>
      <c r="Q46" s="244"/>
      <c r="R46" s="248"/>
    </row>
    <row r="47" spans="1:18" ht="12.75">
      <c r="A47" s="274"/>
      <c r="B47" s="268"/>
      <c r="C47" s="235"/>
      <c r="D47" s="227"/>
      <c r="E47" s="227"/>
      <c r="F47" s="227"/>
      <c r="G47" s="227"/>
      <c r="H47" s="154"/>
      <c r="I47" s="160"/>
      <c r="J47" s="270"/>
      <c r="K47" s="268"/>
      <c r="L47" s="235"/>
      <c r="M47" s="227"/>
      <c r="N47" s="227"/>
      <c r="O47" s="227"/>
      <c r="P47" s="227"/>
      <c r="Q47" s="154"/>
      <c r="R47" s="160"/>
    </row>
    <row r="48" spans="1:18" ht="12.75">
      <c r="A48" s="274"/>
      <c r="B48" s="268">
        <f>'пр.хода'!G24</f>
        <v>13</v>
      </c>
      <c r="C48" s="234" t="str">
        <f>VLOOKUP(B48,'пр.взв.'!B7:E70,2,FALSE)</f>
        <v>WEISSSTEINER Bernhard</v>
      </c>
      <c r="D48" s="230">
        <f>VLOOKUP(B48,'пр.взв.'!B7:F112,3,FALSE)</f>
        <v>1988</v>
      </c>
      <c r="E48" s="230" t="str">
        <f>VLOOKUP(B48,'пр.взв.'!B7:G112,4,FALSE)</f>
        <v>AUT</v>
      </c>
      <c r="F48" s="231"/>
      <c r="G48" s="231"/>
      <c r="H48" s="173"/>
      <c r="I48" s="173"/>
      <c r="J48" s="270"/>
      <c r="K48" s="268">
        <f>'пр.хода'!G58</f>
        <v>14</v>
      </c>
      <c r="L48" s="234" t="str">
        <f>VLOOKUP(K48,'пр.взв.'!B7:E70,2,FALSE)</f>
        <v>MATUKAS  Radvilas</v>
      </c>
      <c r="M48" s="230">
        <f>VLOOKUP(K48,'пр.взв.'!B7:F112,3,FALSE)</f>
        <v>1987</v>
      </c>
      <c r="N48" s="230" t="str">
        <f>VLOOKUP(K48,'пр.взв.'!B7:G112,4,FALSE)</f>
        <v>LTU</v>
      </c>
      <c r="O48" s="231"/>
      <c r="P48" s="231"/>
      <c r="Q48" s="173"/>
      <c r="R48" s="173"/>
    </row>
    <row r="49" spans="1:18" ht="13.5" thickBot="1">
      <c r="A49" s="278"/>
      <c r="B49" s="276"/>
      <c r="C49" s="247"/>
      <c r="D49" s="242"/>
      <c r="E49" s="242"/>
      <c r="F49" s="243"/>
      <c r="G49" s="243"/>
      <c r="H49" s="241"/>
      <c r="I49" s="241"/>
      <c r="J49" s="277"/>
      <c r="K49" s="276"/>
      <c r="L49" s="247"/>
      <c r="M49" s="242"/>
      <c r="N49" s="242"/>
      <c r="O49" s="243"/>
      <c r="P49" s="243"/>
      <c r="Q49" s="241"/>
      <c r="R49" s="241"/>
    </row>
    <row r="50" spans="1:18" ht="12.75">
      <c r="A50" s="273">
        <v>4</v>
      </c>
      <c r="B50" s="272">
        <f>'пр.хода'!G28</f>
        <v>3</v>
      </c>
      <c r="C50" s="240" t="str">
        <f>VLOOKUP(B50,'пр.взв.'!B7:E70,2,FALSE)</f>
        <v>OSHLOBANU Sergey</v>
      </c>
      <c r="D50" s="226">
        <f>VLOOKUP(B50,'пр.взв.'!B7:F114,3,FALSE)</f>
        <v>1986</v>
      </c>
      <c r="E50" s="226" t="str">
        <f>VLOOKUP(B50,'пр.взв.'!B7:G114,4,FALSE)</f>
        <v>MDA</v>
      </c>
      <c r="F50" s="228"/>
      <c r="G50" s="229"/>
      <c r="H50" s="225"/>
      <c r="I50" s="174"/>
      <c r="J50" s="269">
        <v>8</v>
      </c>
      <c r="K50" s="272">
        <f>'пр.хода'!G62</f>
        <v>4</v>
      </c>
      <c r="L50" s="240" t="str">
        <f>VLOOKUP(K50,'пр.взв.'!B7:E70,2,FALSE)</f>
        <v>TOROI Mika</v>
      </c>
      <c r="M50" s="226">
        <f>VLOOKUP(K50,'пр.взв.'!B7:F114,3,FALSE)</f>
        <v>1979</v>
      </c>
      <c r="N50" s="226" t="str">
        <f>VLOOKUP(K50,'пр.взв.'!B7:G114,4,FALSE)</f>
        <v>FIN</v>
      </c>
      <c r="O50" s="228"/>
      <c r="P50" s="229"/>
      <c r="Q50" s="225"/>
      <c r="R50" s="174"/>
    </row>
    <row r="51" spans="1:18" ht="12.75">
      <c r="A51" s="274"/>
      <c r="B51" s="268"/>
      <c r="C51" s="235"/>
      <c r="D51" s="227"/>
      <c r="E51" s="227"/>
      <c r="F51" s="227"/>
      <c r="G51" s="227"/>
      <c r="H51" s="154"/>
      <c r="I51" s="160"/>
      <c r="J51" s="270"/>
      <c r="K51" s="268"/>
      <c r="L51" s="235"/>
      <c r="M51" s="227"/>
      <c r="N51" s="227"/>
      <c r="O51" s="227"/>
      <c r="P51" s="227"/>
      <c r="Q51" s="154"/>
      <c r="R51" s="160"/>
    </row>
    <row r="52" spans="1:18" ht="12.75">
      <c r="A52" s="274"/>
      <c r="B52" s="268">
        <f>'пр.хода'!G32</f>
        <v>11</v>
      </c>
      <c r="C52" s="234" t="str">
        <f>VLOOKUP(B52,'пр.взв.'!B7:E70,2,FALSE)</f>
        <v>SAVINOV Viktor</v>
      </c>
      <c r="D52" s="230">
        <f>VLOOKUP(B52,'пр.взв.'!B7:F116,3,FALSE)</f>
        <v>1976</v>
      </c>
      <c r="E52" s="230" t="str">
        <f>VLOOKUP(B52,'пр.взв.'!B7:G116,4,FALSE)</f>
        <v>UKR</v>
      </c>
      <c r="F52" s="231"/>
      <c r="G52" s="231"/>
      <c r="H52" s="173"/>
      <c r="I52" s="173"/>
      <c r="J52" s="270"/>
      <c r="K52" s="268">
        <f>'пр.хода'!G66</f>
        <v>12</v>
      </c>
      <c r="L52" s="234" t="str">
        <f>VLOOKUP(K52,'пр.взв.'!B7:E70,2,FALSE)</f>
        <v>BAINDUROV Giorgi</v>
      </c>
      <c r="M52" s="230">
        <f>VLOOKUP(K52,'пр.взв.'!B7:F116,3,FALSE)</f>
        <v>1983</v>
      </c>
      <c r="N52" s="230" t="str">
        <f>VLOOKUP(K52,'пр.взв.'!B7:G116,4,FALSE)</f>
        <v>GEO</v>
      </c>
      <c r="O52" s="231"/>
      <c r="P52" s="231"/>
      <c r="Q52" s="173"/>
      <c r="R52" s="173"/>
    </row>
    <row r="53" spans="1:18" ht="13.5" thickBot="1">
      <c r="A53" s="278"/>
      <c r="B53" s="276"/>
      <c r="C53" s="247"/>
      <c r="D53" s="242"/>
      <c r="E53" s="242"/>
      <c r="F53" s="243"/>
      <c r="G53" s="243"/>
      <c r="H53" s="241"/>
      <c r="I53" s="241"/>
      <c r="J53" s="277"/>
      <c r="K53" s="276"/>
      <c r="L53" s="247"/>
      <c r="M53" s="242"/>
      <c r="N53" s="242"/>
      <c r="O53" s="243"/>
      <c r="P53" s="243"/>
      <c r="Q53" s="241"/>
      <c r="R53" s="241"/>
    </row>
    <row r="54" spans="1:18" ht="12.75">
      <c r="A54" s="273">
        <v>5</v>
      </c>
      <c r="B54" s="272">
        <f>'пр.хода'!G36</f>
        <v>7</v>
      </c>
      <c r="C54" s="254" t="str">
        <f>VLOOKUP(B54,'пр.взв.'!B7:E70,2,FALSE)</f>
        <v>DROUILLY François </v>
      </c>
      <c r="D54" s="226">
        <f>VLOOKUP(B54,'пр.взв.'!B7:F118,3,FALSE)</f>
        <v>1979</v>
      </c>
      <c r="E54" s="226" t="str">
        <f>VLOOKUP(B54,'пр.взв.'!B7:G118,4,FALSE)</f>
        <v>FRA</v>
      </c>
      <c r="F54" s="227"/>
      <c r="G54" s="283"/>
      <c r="H54" s="154"/>
      <c r="I54" s="230"/>
      <c r="J54" s="269">
        <v>9</v>
      </c>
      <c r="K54" s="272">
        <f>'пр.хода'!G70</f>
        <v>8</v>
      </c>
      <c r="L54" s="254" t="str">
        <f>VLOOKUP(K54,'пр.взв.'!B7:E70,2,FALSE)</f>
        <v>KAPA Norbert</v>
      </c>
      <c r="M54" s="226">
        <f>VLOOKUP(K54,'пр.взв.'!B7:F118,3,FALSE)</f>
        <v>1973</v>
      </c>
      <c r="N54" s="226" t="str">
        <f>VLOOKUP(K54,'пр.взв.'!B7:G118,4,FALSE)</f>
        <v>SVK</v>
      </c>
      <c r="O54" s="227"/>
      <c r="P54" s="283"/>
      <c r="Q54" s="154"/>
      <c r="R54" s="230"/>
    </row>
    <row r="55" spans="1:18" ht="12.75">
      <c r="A55" s="274"/>
      <c r="B55" s="268"/>
      <c r="C55" s="235"/>
      <c r="D55" s="227"/>
      <c r="E55" s="227"/>
      <c r="F55" s="227"/>
      <c r="G55" s="227"/>
      <c r="H55" s="154"/>
      <c r="I55" s="160"/>
      <c r="J55" s="270"/>
      <c r="K55" s="268"/>
      <c r="L55" s="235"/>
      <c r="M55" s="227"/>
      <c r="N55" s="227"/>
      <c r="O55" s="227"/>
      <c r="P55" s="227"/>
      <c r="Q55" s="154"/>
      <c r="R55" s="160"/>
    </row>
    <row r="56" spans="1:18" ht="12.75">
      <c r="A56" s="274"/>
      <c r="B56" s="268">
        <f>'пр.хода'!G40</f>
        <v>15</v>
      </c>
      <c r="C56" s="234" t="str">
        <f>VLOOKUP(B56,'пр.взв.'!B7:E70,2,FALSE)</f>
        <v>ZUBKOV Aleksei</v>
      </c>
      <c r="D56" s="230">
        <f>VLOOKUP(B56,'пр.взв.'!B7:F120,3,FALSE)</f>
        <v>1992</v>
      </c>
      <c r="E56" s="230" t="str">
        <f>VLOOKUP(B56,'пр.взв.'!B7:G120,4,FALSE)</f>
        <v>EST</v>
      </c>
      <c r="F56" s="231"/>
      <c r="G56" s="231"/>
      <c r="H56" s="173"/>
      <c r="I56" s="173"/>
      <c r="J56" s="270"/>
      <c r="K56" s="268">
        <f>'пр.хода'!G74</f>
        <v>16</v>
      </c>
      <c r="L56" s="234" t="str">
        <f>VLOOKUP(K56,'пр.взв.'!B7:E70,2,FALSE)</f>
        <v>DANIELYAN Ashot</v>
      </c>
      <c r="M56" s="230">
        <f>VLOOKUP(K56,'пр.взв.'!B7:F120,3,FALSE)</f>
        <v>1984</v>
      </c>
      <c r="N56" s="230" t="str">
        <f>VLOOKUP(K56,'пр.взв.'!B7:G120,4,FALSE)</f>
        <v>ARM</v>
      </c>
      <c r="O56" s="231"/>
      <c r="P56" s="231"/>
      <c r="Q56" s="173"/>
      <c r="R56" s="173"/>
    </row>
    <row r="57" spans="1:18" ht="12.75">
      <c r="A57" s="275"/>
      <c r="B57" s="268"/>
      <c r="C57" s="235"/>
      <c r="D57" s="227"/>
      <c r="E57" s="227"/>
      <c r="F57" s="228"/>
      <c r="G57" s="228"/>
      <c r="H57" s="174"/>
      <c r="I57" s="174"/>
      <c r="J57" s="271"/>
      <c r="K57" s="268"/>
      <c r="L57" s="235"/>
      <c r="M57" s="227"/>
      <c r="N57" s="227"/>
      <c r="O57" s="228"/>
      <c r="P57" s="228"/>
      <c r="Q57" s="174"/>
      <c r="R57" s="174"/>
    </row>
    <row r="59" spans="1:18" ht="16.5" thickBot="1">
      <c r="A59" s="403"/>
      <c r="B59" s="404" t="s">
        <v>17</v>
      </c>
      <c r="C59" s="405" t="s">
        <v>24</v>
      </c>
      <c r="D59" s="406" t="s">
        <v>28</v>
      </c>
      <c r="E59" s="407"/>
      <c r="F59" s="404" t="str">
        <f>F3</f>
        <v>MEN</v>
      </c>
      <c r="G59" s="408" t="str">
        <f>G39</f>
        <v>82 kg</v>
      </c>
      <c r="H59" s="408"/>
      <c r="I59" s="407"/>
      <c r="J59" s="407"/>
      <c r="K59" s="404" t="s">
        <v>22</v>
      </c>
      <c r="L59" s="405" t="s">
        <v>24</v>
      </c>
      <c r="M59" s="406" t="s">
        <v>28</v>
      </c>
      <c r="N59" s="407"/>
      <c r="O59" s="404" t="str">
        <f>F59</f>
        <v>MEN</v>
      </c>
      <c r="P59" s="408" t="str">
        <f>P39</f>
        <v>82 kg</v>
      </c>
      <c r="Q59" s="408"/>
      <c r="R59" s="407"/>
    </row>
    <row r="60" spans="1:18" ht="12.75">
      <c r="A60" s="409" t="s">
        <v>26</v>
      </c>
      <c r="B60" s="410" t="s">
        <v>0</v>
      </c>
      <c r="C60" s="411" t="s">
        <v>1</v>
      </c>
      <c r="D60" s="411" t="s">
        <v>2</v>
      </c>
      <c r="E60" s="411" t="s">
        <v>9</v>
      </c>
      <c r="F60" s="412" t="s">
        <v>10</v>
      </c>
      <c r="G60" s="413" t="s">
        <v>12</v>
      </c>
      <c r="H60" s="414" t="s">
        <v>13</v>
      </c>
      <c r="I60" s="415" t="s">
        <v>11</v>
      </c>
      <c r="J60" s="409" t="s">
        <v>26</v>
      </c>
      <c r="K60" s="416" t="s">
        <v>0</v>
      </c>
      <c r="L60" s="411" t="s">
        <v>1</v>
      </c>
      <c r="M60" s="411" t="s">
        <v>2</v>
      </c>
      <c r="N60" s="411" t="s">
        <v>9</v>
      </c>
      <c r="O60" s="412" t="s">
        <v>10</v>
      </c>
      <c r="P60" s="413" t="s">
        <v>12</v>
      </c>
      <c r="Q60" s="414" t="s">
        <v>13</v>
      </c>
      <c r="R60" s="415" t="s">
        <v>11</v>
      </c>
    </row>
    <row r="61" spans="1:18" ht="13.5" thickBot="1">
      <c r="A61" s="417"/>
      <c r="B61" s="418" t="s">
        <v>0</v>
      </c>
      <c r="C61" s="419" t="s">
        <v>1</v>
      </c>
      <c r="D61" s="419" t="s">
        <v>2</v>
      </c>
      <c r="E61" s="419" t="s">
        <v>9</v>
      </c>
      <c r="F61" s="419" t="s">
        <v>10</v>
      </c>
      <c r="G61" s="420"/>
      <c r="H61" s="421"/>
      <c r="I61" s="422" t="s">
        <v>11</v>
      </c>
      <c r="J61" s="417"/>
      <c r="K61" s="423" t="s">
        <v>0</v>
      </c>
      <c r="L61" s="419" t="s">
        <v>1</v>
      </c>
      <c r="M61" s="419" t="s">
        <v>2</v>
      </c>
      <c r="N61" s="419" t="s">
        <v>9</v>
      </c>
      <c r="O61" s="419" t="s">
        <v>10</v>
      </c>
      <c r="P61" s="420"/>
      <c r="Q61" s="421"/>
      <c r="R61" s="422" t="s">
        <v>11</v>
      </c>
    </row>
    <row r="62" spans="1:18" ht="12.75">
      <c r="A62" s="424">
        <v>10</v>
      </c>
      <c r="B62" s="425">
        <f>'пр.хода'!I14</f>
        <v>9</v>
      </c>
      <c r="C62" s="426" t="str">
        <f>VLOOKUP(B62,'пр.взв.'!B7:E70,2,FALSE)</f>
        <v>KIRYUKHIN Sergey</v>
      </c>
      <c r="D62" s="427">
        <f>VLOOKUP(B62,'пр.взв.'!B7:F126,3,FALSE)</f>
        <v>1987</v>
      </c>
      <c r="E62" s="427" t="str">
        <f>VLOOKUP(B62,'пр.взв.'!B7:G126,4,FALSE)</f>
        <v>RUS</v>
      </c>
      <c r="F62" s="428"/>
      <c r="G62" s="429"/>
      <c r="H62" s="430"/>
      <c r="I62" s="431"/>
      <c r="J62" s="432">
        <v>12</v>
      </c>
      <c r="K62" s="425">
        <f>'пр.хода'!I48</f>
        <v>2</v>
      </c>
      <c r="L62" s="426" t="str">
        <f>VLOOKUP(K62,'пр.взв.'!B7:E70,2,FALSE)</f>
        <v>STEPANKOU Aliaksei</v>
      </c>
      <c r="M62" s="433">
        <f>VLOOKUP(K62,'пр.взв.'!B7:F126,3,FALSE)</f>
        <v>1986</v>
      </c>
      <c r="N62" s="433" t="str">
        <f>VLOOKUP(K62,'пр.взв.'!B7:G126,4,FALSE)</f>
        <v>BLR</v>
      </c>
      <c r="O62" s="428"/>
      <c r="P62" s="429"/>
      <c r="Q62" s="430"/>
      <c r="R62" s="431"/>
    </row>
    <row r="63" spans="1:18" ht="12.75">
      <c r="A63" s="434"/>
      <c r="B63" s="435"/>
      <c r="C63" s="436"/>
      <c r="D63" s="437"/>
      <c r="E63" s="437"/>
      <c r="F63" s="437"/>
      <c r="G63" s="437"/>
      <c r="H63" s="438"/>
      <c r="I63" s="439"/>
      <c r="J63" s="440"/>
      <c r="K63" s="435"/>
      <c r="L63" s="436"/>
      <c r="M63" s="437"/>
      <c r="N63" s="437"/>
      <c r="O63" s="437"/>
      <c r="P63" s="437"/>
      <c r="Q63" s="438"/>
      <c r="R63" s="439"/>
    </row>
    <row r="64" spans="1:18" ht="12.75">
      <c r="A64" s="434"/>
      <c r="B64" s="435">
        <f>'пр.хода'!I22</f>
        <v>13</v>
      </c>
      <c r="C64" s="441" t="str">
        <f>VLOOKUP(B64,'пр.взв.'!B7:E70,2,FALSE)</f>
        <v>WEISSSTEINER Bernhard</v>
      </c>
      <c r="D64" s="442">
        <f>VLOOKUP(B64,'пр.взв.'!B7:F128,3,FALSE)</f>
        <v>1988</v>
      </c>
      <c r="E64" s="442" t="str">
        <f>VLOOKUP(B64,'пр.взв.'!B7:G128,4,FALSE)</f>
        <v>AUT</v>
      </c>
      <c r="F64" s="443"/>
      <c r="G64" s="443"/>
      <c r="H64" s="444"/>
      <c r="I64" s="444"/>
      <c r="J64" s="440"/>
      <c r="K64" s="435">
        <f>'пр.хода'!I56</f>
        <v>14</v>
      </c>
      <c r="L64" s="441" t="str">
        <f>VLOOKUP(K64,'пр.взв.'!B7:E70,2,FALSE)</f>
        <v>MATUKAS  Radvilas</v>
      </c>
      <c r="M64" s="442">
        <f>VLOOKUP(K64,'пр.взв.'!B7:F128,3,FALSE)</f>
        <v>1987</v>
      </c>
      <c r="N64" s="442" t="str">
        <f>VLOOKUP(K64,'пр.взв.'!B7:G128,4,FALSE)</f>
        <v>LTU</v>
      </c>
      <c r="O64" s="443"/>
      <c r="P64" s="443"/>
      <c r="Q64" s="444"/>
      <c r="R64" s="444"/>
    </row>
    <row r="65" spans="1:18" ht="13.5" thickBot="1">
      <c r="A65" s="445"/>
      <c r="B65" s="446"/>
      <c r="C65" s="447"/>
      <c r="D65" s="448"/>
      <c r="E65" s="448"/>
      <c r="F65" s="449"/>
      <c r="G65" s="449"/>
      <c r="H65" s="450"/>
      <c r="I65" s="450"/>
      <c r="J65" s="451"/>
      <c r="K65" s="446"/>
      <c r="L65" s="447"/>
      <c r="M65" s="448"/>
      <c r="N65" s="448"/>
      <c r="O65" s="449"/>
      <c r="P65" s="449"/>
      <c r="Q65" s="450"/>
      <c r="R65" s="450"/>
    </row>
    <row r="66" spans="1:18" ht="12.75">
      <c r="A66" s="424">
        <v>11</v>
      </c>
      <c r="B66" s="425">
        <f>'пр.хода'!I30</f>
        <v>11</v>
      </c>
      <c r="C66" s="426" t="str">
        <f>VLOOKUP(B66,'пр.взв.'!B7:E70,2,FALSE)</f>
        <v>SAVINOV Viktor</v>
      </c>
      <c r="D66" s="433">
        <f>VLOOKUP(B66,'пр.взв.'!B7:F130,3,FALSE)</f>
        <v>1976</v>
      </c>
      <c r="E66" s="433" t="str">
        <f>VLOOKUP(B66,'пр.взв.'!B7:G130,4,FALSE)</f>
        <v>UKR</v>
      </c>
      <c r="F66" s="428"/>
      <c r="G66" s="429"/>
      <c r="H66" s="430"/>
      <c r="I66" s="427"/>
      <c r="J66" s="432">
        <v>13</v>
      </c>
      <c r="K66" s="425">
        <f>'пр.хода'!I64</f>
        <v>12</v>
      </c>
      <c r="L66" s="426" t="str">
        <f>VLOOKUP(K66,'пр.взв.'!B7:E70,2,FALSE)</f>
        <v>BAINDUROV Giorgi</v>
      </c>
      <c r="M66" s="433">
        <f>VLOOKUP(K66,'пр.взв.'!B7:F130,3,FALSE)</f>
        <v>1983</v>
      </c>
      <c r="N66" s="433" t="str">
        <f>VLOOKUP(K66,'пр.взв.'!B7:G130,4,FALSE)</f>
        <v>GEO</v>
      </c>
      <c r="O66" s="428"/>
      <c r="P66" s="429"/>
      <c r="Q66" s="430"/>
      <c r="R66" s="427"/>
    </row>
    <row r="67" spans="1:18" ht="12.75">
      <c r="A67" s="434"/>
      <c r="B67" s="435"/>
      <c r="C67" s="436"/>
      <c r="D67" s="437"/>
      <c r="E67" s="437"/>
      <c r="F67" s="437"/>
      <c r="G67" s="437"/>
      <c r="H67" s="438"/>
      <c r="I67" s="439"/>
      <c r="J67" s="440"/>
      <c r="K67" s="435"/>
      <c r="L67" s="436"/>
      <c r="M67" s="437"/>
      <c r="N67" s="437"/>
      <c r="O67" s="437"/>
      <c r="P67" s="437"/>
      <c r="Q67" s="438"/>
      <c r="R67" s="439"/>
    </row>
    <row r="68" spans="1:18" ht="12.75">
      <c r="A68" s="434"/>
      <c r="B68" s="435">
        <f>'пр.хода'!I38</f>
        <v>7</v>
      </c>
      <c r="C68" s="441" t="str">
        <f>VLOOKUP(B68,'пр.взв.'!B7:E70,2,FALSE)</f>
        <v>DROUILLY François </v>
      </c>
      <c r="D68" s="442">
        <f>VLOOKUP(B68,'пр.взв.'!B7:F132,3,FALSE)</f>
        <v>1979</v>
      </c>
      <c r="E68" s="442" t="str">
        <f>VLOOKUP(B68,'пр.взв.'!B7:G132,4,FALSE)</f>
        <v>FRA</v>
      </c>
      <c r="F68" s="443"/>
      <c r="G68" s="443"/>
      <c r="H68" s="444"/>
      <c r="I68" s="444"/>
      <c r="J68" s="440"/>
      <c r="K68" s="435">
        <f>'пр.хода'!I72</f>
        <v>16</v>
      </c>
      <c r="L68" s="441" t="str">
        <f>VLOOKUP(K68,'пр.взв.'!B7:E70,2,FALSE)</f>
        <v>DANIELYAN Ashot</v>
      </c>
      <c r="M68" s="442">
        <f>VLOOKUP(K68,'пр.взв.'!B7:F132,3,FALSE)</f>
        <v>1984</v>
      </c>
      <c r="N68" s="442" t="str">
        <f>VLOOKUP(K68,'пр.взв.'!B7:G132,4,FALSE)</f>
        <v>ARM</v>
      </c>
      <c r="O68" s="443"/>
      <c r="P68" s="443"/>
      <c r="Q68" s="444"/>
      <c r="R68" s="444"/>
    </row>
    <row r="69" spans="1:18" ht="12.75">
      <c r="A69" s="452"/>
      <c r="B69" s="435"/>
      <c r="C69" s="436"/>
      <c r="D69" s="437"/>
      <c r="E69" s="437"/>
      <c r="F69" s="453"/>
      <c r="G69" s="453"/>
      <c r="H69" s="454"/>
      <c r="I69" s="454"/>
      <c r="J69" s="455"/>
      <c r="K69" s="435"/>
      <c r="L69" s="436"/>
      <c r="M69" s="437"/>
      <c r="N69" s="437"/>
      <c r="O69" s="453"/>
      <c r="P69" s="453"/>
      <c r="Q69" s="454"/>
      <c r="R69" s="454"/>
    </row>
    <row r="71" spans="1:18" ht="16.5" thickBot="1">
      <c r="A71" s="456"/>
      <c r="B71" s="457" t="s">
        <v>17</v>
      </c>
      <c r="C71" s="458" t="s">
        <v>44</v>
      </c>
      <c r="D71" s="458"/>
      <c r="E71" s="458"/>
      <c r="F71" s="457" t="str">
        <f>F59</f>
        <v>MEN</v>
      </c>
      <c r="G71" s="459" t="str">
        <f>G59</f>
        <v>82 kg</v>
      </c>
      <c r="H71" s="459"/>
      <c r="I71" s="458"/>
      <c r="J71" s="66"/>
      <c r="K71" s="62" t="s">
        <v>22</v>
      </c>
      <c r="L71" s="147" t="s">
        <v>44</v>
      </c>
      <c r="M71" s="147"/>
      <c r="N71" s="147"/>
      <c r="O71" s="62" t="str">
        <f>F59</f>
        <v>MEN</v>
      </c>
      <c r="P71" s="224" t="str">
        <f>P59</f>
        <v>82 kg</v>
      </c>
      <c r="Q71" s="224"/>
      <c r="R71" s="147"/>
    </row>
    <row r="72" spans="1:18" ht="12.75">
      <c r="A72" s="460" t="s">
        <v>26</v>
      </c>
      <c r="B72" s="461" t="s">
        <v>0</v>
      </c>
      <c r="C72" s="462" t="s">
        <v>1</v>
      </c>
      <c r="D72" s="462" t="s">
        <v>2</v>
      </c>
      <c r="E72" s="462" t="s">
        <v>9</v>
      </c>
      <c r="F72" s="463" t="s">
        <v>10</v>
      </c>
      <c r="G72" s="464" t="s">
        <v>12</v>
      </c>
      <c r="H72" s="465" t="s">
        <v>13</v>
      </c>
      <c r="I72" s="466" t="s">
        <v>11</v>
      </c>
      <c r="J72" s="264" t="s">
        <v>26</v>
      </c>
      <c r="K72" s="266" t="s">
        <v>0</v>
      </c>
      <c r="L72" s="259" t="s">
        <v>1</v>
      </c>
      <c r="M72" s="259" t="s">
        <v>2</v>
      </c>
      <c r="N72" s="259" t="s">
        <v>9</v>
      </c>
      <c r="O72" s="261" t="s">
        <v>10</v>
      </c>
      <c r="P72" s="262" t="s">
        <v>12</v>
      </c>
      <c r="Q72" s="255" t="s">
        <v>13</v>
      </c>
      <c r="R72" s="257" t="s">
        <v>11</v>
      </c>
    </row>
    <row r="73" spans="1:18" ht="13.5" thickBot="1">
      <c r="A73" s="467"/>
      <c r="B73" s="468" t="s">
        <v>0</v>
      </c>
      <c r="C73" s="469" t="s">
        <v>1</v>
      </c>
      <c r="D73" s="469" t="s">
        <v>2</v>
      </c>
      <c r="E73" s="469" t="s">
        <v>9</v>
      </c>
      <c r="F73" s="469" t="s">
        <v>10</v>
      </c>
      <c r="G73" s="470"/>
      <c r="H73" s="471"/>
      <c r="I73" s="472" t="s">
        <v>11</v>
      </c>
      <c r="J73" s="265"/>
      <c r="K73" s="267" t="s">
        <v>0</v>
      </c>
      <c r="L73" s="260" t="s">
        <v>1</v>
      </c>
      <c r="M73" s="260" t="s">
        <v>2</v>
      </c>
      <c r="N73" s="260" t="s">
        <v>9</v>
      </c>
      <c r="O73" s="260" t="s">
        <v>10</v>
      </c>
      <c r="P73" s="263"/>
      <c r="Q73" s="256"/>
      <c r="R73" s="258" t="s">
        <v>11</v>
      </c>
    </row>
    <row r="74" spans="1:18" ht="12.75">
      <c r="A74" s="473">
        <v>14</v>
      </c>
      <c r="B74" s="474">
        <f>'пр.хода'!K18</f>
        <v>9</v>
      </c>
      <c r="C74" s="475" t="str">
        <f>VLOOKUP(B74,'пр.взв.'!B7:E70,2,FALSE)</f>
        <v>KIRYUKHIN Sergey</v>
      </c>
      <c r="D74" s="476">
        <f>VLOOKUP(B74,'пр.взв.'!B7:F138,3,FALSE)</f>
        <v>1987</v>
      </c>
      <c r="E74" s="476" t="str">
        <f>VLOOKUP(B74,'пр.взв.'!B7:G138,4,FALSE)</f>
        <v>RUS</v>
      </c>
      <c r="F74" s="477"/>
      <c r="G74" s="478"/>
      <c r="H74" s="479"/>
      <c r="I74" s="480"/>
      <c r="J74" s="251">
        <v>15</v>
      </c>
      <c r="K74" s="238">
        <f>'пр.хода'!K52</f>
        <v>2</v>
      </c>
      <c r="L74" s="254" t="str">
        <f>VLOOKUP(K74,'пр.взв.'!B7:E70,2,FALSE)</f>
        <v>STEPANKOU Aliaksei</v>
      </c>
      <c r="M74" s="226">
        <f>VLOOKUP(K74,'пр.взв.'!B7:F138,3,FALSE)</f>
        <v>1986</v>
      </c>
      <c r="N74" s="226" t="str">
        <f>VLOOKUP(K74,'пр.взв.'!B7:G138,4,FALSE)</f>
        <v>BLR</v>
      </c>
      <c r="O74" s="228"/>
      <c r="P74" s="229"/>
      <c r="Q74" s="225"/>
      <c r="R74" s="174"/>
    </row>
    <row r="75" spans="1:18" ht="12.75">
      <c r="A75" s="481"/>
      <c r="B75" s="482"/>
      <c r="C75" s="483"/>
      <c r="D75" s="484"/>
      <c r="E75" s="484"/>
      <c r="F75" s="484"/>
      <c r="G75" s="484"/>
      <c r="H75" s="485"/>
      <c r="I75" s="486"/>
      <c r="J75" s="236"/>
      <c r="K75" s="239"/>
      <c r="L75" s="235"/>
      <c r="M75" s="227"/>
      <c r="N75" s="227"/>
      <c r="O75" s="227"/>
      <c r="P75" s="227"/>
      <c r="Q75" s="154"/>
      <c r="R75" s="160"/>
    </row>
    <row r="76" spans="1:18" ht="12.75">
      <c r="A76" s="481"/>
      <c r="B76" s="487">
        <f>'пр.хода'!K34</f>
        <v>11</v>
      </c>
      <c r="C76" s="488" t="str">
        <f>VLOOKUP(B76,'пр.взв.'!B7:E70,2,FALSE)</f>
        <v>SAVINOV Viktor</v>
      </c>
      <c r="D76" s="489">
        <f>VLOOKUP(B76,'пр.взв.'!B7:F140,3,FALSE)</f>
        <v>1976</v>
      </c>
      <c r="E76" s="489" t="str">
        <f>VLOOKUP(B76,'пр.взв.'!B7:G140,4,FALSE)</f>
        <v>UKR</v>
      </c>
      <c r="F76" s="490"/>
      <c r="G76" s="490"/>
      <c r="H76" s="491"/>
      <c r="I76" s="491"/>
      <c r="J76" s="236"/>
      <c r="K76" s="232">
        <f>'пр.хода'!K68</f>
        <v>16</v>
      </c>
      <c r="L76" s="234" t="str">
        <f>VLOOKUP(K76,'пр.взв.'!B7:E70,2,FALSE)</f>
        <v>DANIELYAN Ashot</v>
      </c>
      <c r="M76" s="230">
        <f>VLOOKUP(K76,'пр.взв.'!B7:F140,3,FALSE)</f>
        <v>1984</v>
      </c>
      <c r="N76" s="230" t="str">
        <f>VLOOKUP(K76,'пр.взв.'!B7:G140,4,FALSE)</f>
        <v>ARM</v>
      </c>
      <c r="O76" s="231"/>
      <c r="P76" s="231"/>
      <c r="Q76" s="173"/>
      <c r="R76" s="173"/>
    </row>
    <row r="77" spans="1:18" ht="12.75">
      <c r="A77" s="492"/>
      <c r="B77" s="493"/>
      <c r="C77" s="483"/>
      <c r="D77" s="484"/>
      <c r="E77" s="484"/>
      <c r="F77" s="477"/>
      <c r="G77" s="477"/>
      <c r="H77" s="480"/>
      <c r="I77" s="480"/>
      <c r="J77" s="237"/>
      <c r="K77" s="233"/>
      <c r="L77" s="235"/>
      <c r="M77" s="227"/>
      <c r="N77" s="227"/>
      <c r="O77" s="228"/>
      <c r="P77" s="228"/>
      <c r="Q77" s="174"/>
      <c r="R77" s="174"/>
    </row>
    <row r="79" spans="1:18" ht="15">
      <c r="A79" s="148" t="s">
        <v>43</v>
      </c>
      <c r="B79" s="148"/>
      <c r="C79" s="148"/>
      <c r="D79" s="148"/>
      <c r="E79" s="148"/>
      <c r="F79" s="148"/>
      <c r="G79" s="148"/>
      <c r="H79" s="148"/>
      <c r="I79" s="148"/>
      <c r="J79" s="148" t="s">
        <v>43</v>
      </c>
      <c r="K79" s="148"/>
      <c r="L79" s="148"/>
      <c r="M79" s="148"/>
      <c r="N79" s="148"/>
      <c r="O79" s="148"/>
      <c r="P79" s="148"/>
      <c r="Q79" s="148"/>
      <c r="R79" s="148"/>
    </row>
    <row r="80" spans="2:17" ht="18.75" customHeight="1" thickBot="1">
      <c r="B80" s="62" t="s">
        <v>17</v>
      </c>
      <c r="F80" s="62" t="str">
        <f>F71</f>
        <v>MEN</v>
      </c>
      <c r="G80" s="224" t="str">
        <f>G71</f>
        <v>82 kg</v>
      </c>
      <c r="H80" s="224"/>
      <c r="K80" s="62" t="s">
        <v>22</v>
      </c>
      <c r="O80" s="62" t="str">
        <f>O71</f>
        <v>MEN</v>
      </c>
      <c r="P80" s="224" t="str">
        <f>P71</f>
        <v>82 kg</v>
      </c>
      <c r="Q80" s="224"/>
    </row>
    <row r="81" spans="1:18" ht="12.75">
      <c r="A81" s="264" t="s">
        <v>26</v>
      </c>
      <c r="B81" s="266" t="s">
        <v>0</v>
      </c>
      <c r="C81" s="259" t="s">
        <v>1</v>
      </c>
      <c r="D81" s="259" t="s">
        <v>2</v>
      </c>
      <c r="E81" s="259" t="s">
        <v>9</v>
      </c>
      <c r="F81" s="261" t="s">
        <v>10</v>
      </c>
      <c r="G81" s="262" t="s">
        <v>12</v>
      </c>
      <c r="H81" s="255" t="s">
        <v>13</v>
      </c>
      <c r="I81" s="257" t="s">
        <v>11</v>
      </c>
      <c r="J81" s="264" t="s">
        <v>26</v>
      </c>
      <c r="K81" s="266" t="s">
        <v>0</v>
      </c>
      <c r="L81" s="259" t="s">
        <v>1</v>
      </c>
      <c r="M81" s="259" t="s">
        <v>2</v>
      </c>
      <c r="N81" s="259" t="s">
        <v>9</v>
      </c>
      <c r="O81" s="261" t="s">
        <v>10</v>
      </c>
      <c r="P81" s="262" t="s">
        <v>12</v>
      </c>
      <c r="Q81" s="255" t="s">
        <v>13</v>
      </c>
      <c r="R81" s="257" t="s">
        <v>11</v>
      </c>
    </row>
    <row r="82" spans="1:18" ht="13.5" thickBot="1">
      <c r="A82" s="265"/>
      <c r="B82" s="267" t="s">
        <v>0</v>
      </c>
      <c r="C82" s="260" t="s">
        <v>1</v>
      </c>
      <c r="D82" s="260" t="s">
        <v>2</v>
      </c>
      <c r="E82" s="260" t="s">
        <v>9</v>
      </c>
      <c r="F82" s="260" t="s">
        <v>10</v>
      </c>
      <c r="G82" s="263"/>
      <c r="H82" s="256"/>
      <c r="I82" s="258" t="s">
        <v>11</v>
      </c>
      <c r="J82" s="265"/>
      <c r="K82" s="267" t="s">
        <v>0</v>
      </c>
      <c r="L82" s="260" t="s">
        <v>1</v>
      </c>
      <c r="M82" s="260" t="s">
        <v>2</v>
      </c>
      <c r="N82" s="260" t="s">
        <v>9</v>
      </c>
      <c r="O82" s="260" t="s">
        <v>10</v>
      </c>
      <c r="P82" s="263"/>
      <c r="Q82" s="256"/>
      <c r="R82" s="258" t="s">
        <v>11</v>
      </c>
    </row>
    <row r="83" spans="1:18" ht="12.75">
      <c r="A83" s="251"/>
      <c r="B83" s="253">
        <f>'пр.хода'!H5</f>
        <v>0</v>
      </c>
      <c r="C83" s="254" t="e">
        <f>VLOOKUP(B83,'пр.взв.'!B1:E79,2,FALSE)</f>
        <v>#N/A</v>
      </c>
      <c r="D83" s="248" t="e">
        <f>VLOOKUP(B83,'пр.взв.'!B1:F147,3,FALSE)</f>
        <v>#N/A</v>
      </c>
      <c r="E83" s="248" t="e">
        <f>VLOOKUP(B83,'пр.взв.'!B1:G147,4,FALSE)</f>
        <v>#N/A</v>
      </c>
      <c r="F83" s="249"/>
      <c r="G83" s="250"/>
      <c r="H83" s="244"/>
      <c r="I83" s="245"/>
      <c r="J83" s="473">
        <v>16</v>
      </c>
      <c r="K83" s="496">
        <f>'пр.хода'!J7</f>
        <v>1</v>
      </c>
      <c r="L83" s="475" t="str">
        <f>VLOOKUP(K83,'пр.взв.'!B1:E79,2,FALSE)</f>
        <v>BLINDU Andrei</v>
      </c>
      <c r="M83" s="497">
        <f>VLOOKUP(K83,'пр.взв.'!B1:F147,3,FALSE)</f>
        <v>1988</v>
      </c>
      <c r="N83" s="497" t="str">
        <f>VLOOKUP(K83,'пр.взв.'!B1:G147,4,FALSE)</f>
        <v>ROU</v>
      </c>
      <c r="O83" s="498"/>
      <c r="P83" s="499"/>
      <c r="Q83" s="500"/>
      <c r="R83" s="501"/>
    </row>
    <row r="84" spans="1:18" ht="12.75">
      <c r="A84" s="236"/>
      <c r="B84" s="239"/>
      <c r="C84" s="235"/>
      <c r="D84" s="227"/>
      <c r="E84" s="227"/>
      <c r="F84" s="227"/>
      <c r="G84" s="227"/>
      <c r="H84" s="154"/>
      <c r="I84" s="160"/>
      <c r="J84" s="481"/>
      <c r="K84" s="482"/>
      <c r="L84" s="483"/>
      <c r="M84" s="484"/>
      <c r="N84" s="484"/>
      <c r="O84" s="484"/>
      <c r="P84" s="484"/>
      <c r="Q84" s="485"/>
      <c r="R84" s="486"/>
    </row>
    <row r="85" spans="1:18" ht="12.75">
      <c r="A85" s="236"/>
      <c r="B85" s="232">
        <f>'пр.хода'!H9</f>
        <v>0</v>
      </c>
      <c r="C85" s="234" t="e">
        <f>VLOOKUP(B85,'пр.взв.'!B1:E79,2,FALSE)</f>
        <v>#N/A</v>
      </c>
      <c r="D85" s="230" t="e">
        <f>VLOOKUP(B85,'пр.взв.'!B1:F149,3,FALSE)</f>
        <v>#N/A</v>
      </c>
      <c r="E85" s="230" t="e">
        <f>VLOOKUP(B85,'пр.взв.'!B1:G149,4,FALSE)</f>
        <v>#N/A</v>
      </c>
      <c r="F85" s="231"/>
      <c r="G85" s="231"/>
      <c r="H85" s="173"/>
      <c r="I85" s="173"/>
      <c r="J85" s="481"/>
      <c r="K85" s="487">
        <f>'пр.хода'!J11</f>
        <v>13</v>
      </c>
      <c r="L85" s="488" t="str">
        <f>VLOOKUP(K85,'пр.взв.'!B1:E79,2,FALSE)</f>
        <v>WEISSSTEINER Bernhard</v>
      </c>
      <c r="M85" s="489">
        <f>VLOOKUP(K85,'пр.взв.'!B1:F149,3,FALSE)</f>
        <v>1988</v>
      </c>
      <c r="N85" s="489" t="str">
        <f>VLOOKUP(K85,'пр.взв.'!B1:G149,4,FALSE)</f>
        <v>AUT</v>
      </c>
      <c r="O85" s="490"/>
      <c r="P85" s="490"/>
      <c r="Q85" s="491"/>
      <c r="R85" s="491"/>
    </row>
    <row r="86" spans="1:18" ht="13.5" thickBot="1">
      <c r="A86" s="252"/>
      <c r="B86" s="246"/>
      <c r="C86" s="247"/>
      <c r="D86" s="242"/>
      <c r="E86" s="242"/>
      <c r="F86" s="243"/>
      <c r="G86" s="243"/>
      <c r="H86" s="241"/>
      <c r="I86" s="241"/>
      <c r="J86" s="502"/>
      <c r="K86" s="503"/>
      <c r="L86" s="504"/>
      <c r="M86" s="505"/>
      <c r="N86" s="505"/>
      <c r="O86" s="506"/>
      <c r="P86" s="506"/>
      <c r="Q86" s="507"/>
      <c r="R86" s="507"/>
    </row>
    <row r="87" spans="1:18" ht="12.75">
      <c r="A87" s="236"/>
      <c r="B87" s="238" t="e">
        <f>'пр.хода'!#REF!</f>
        <v>#REF!</v>
      </c>
      <c r="C87" s="240" t="e">
        <f>VLOOKUP(B87,'пр.взв.'!B2:E83,2,FALSE)</f>
        <v>#REF!</v>
      </c>
      <c r="D87" s="226" t="e">
        <f>VLOOKUP(B87,'пр.взв.'!B2:F151,3,FALSE)</f>
        <v>#REF!</v>
      </c>
      <c r="E87" s="226" t="e">
        <f>VLOOKUP(B87,'пр.взв.'!B2:G151,4,FALSE)</f>
        <v>#REF!</v>
      </c>
      <c r="F87" s="228"/>
      <c r="G87" s="229"/>
      <c r="H87" s="225"/>
      <c r="I87" s="174"/>
      <c r="J87" s="481">
        <v>17</v>
      </c>
      <c r="K87" s="474">
        <f>'пр.хода'!L77</f>
        <v>10</v>
      </c>
      <c r="L87" s="494" t="str">
        <f>VLOOKUP(K87,'пр.взв.'!B20:E83,2,FALSE)</f>
        <v>FERNANDAZ Oscar</v>
      </c>
      <c r="M87" s="476">
        <f>VLOOKUP(K87,'пр.взв.'!B20:F151,3,FALSE)</f>
        <v>1978</v>
      </c>
      <c r="N87" s="476" t="str">
        <f>VLOOKUP(K87,'пр.взв.'!B20:G151,4,FALSE)</f>
        <v>ESP</v>
      </c>
      <c r="O87" s="477"/>
      <c r="P87" s="478"/>
      <c r="Q87" s="479"/>
      <c r="R87" s="480"/>
    </row>
    <row r="88" spans="1:18" ht="12.75">
      <c r="A88" s="236"/>
      <c r="B88" s="239"/>
      <c r="C88" s="235"/>
      <c r="D88" s="227"/>
      <c r="E88" s="227"/>
      <c r="F88" s="227"/>
      <c r="G88" s="227"/>
      <c r="H88" s="154"/>
      <c r="I88" s="160"/>
      <c r="J88" s="481"/>
      <c r="K88" s="482"/>
      <c r="L88" s="483"/>
      <c r="M88" s="484"/>
      <c r="N88" s="484"/>
      <c r="O88" s="484"/>
      <c r="P88" s="484"/>
      <c r="Q88" s="485"/>
      <c r="R88" s="486"/>
    </row>
    <row r="89" spans="1:18" ht="12.75">
      <c r="A89" s="236"/>
      <c r="B89" s="232">
        <f>'пр.хода'!J79</f>
        <v>0</v>
      </c>
      <c r="C89" s="234" t="e">
        <f>VLOOKUP(B89,'пр.взв.'!B2:E83,2,FALSE)</f>
        <v>#N/A</v>
      </c>
      <c r="D89" s="230" t="e">
        <f>VLOOKUP(B89,'пр.взв.'!B2:F153,3,FALSE)</f>
        <v>#N/A</v>
      </c>
      <c r="E89" s="230" t="e">
        <f>VLOOKUP(B89,'пр.взв.'!B2:G153,4,FALSE)</f>
        <v>#N/A</v>
      </c>
      <c r="F89" s="231"/>
      <c r="G89" s="231"/>
      <c r="H89" s="173"/>
      <c r="I89" s="173"/>
      <c r="J89" s="481"/>
      <c r="K89" s="487">
        <f>'пр.хода'!L81</f>
        <v>14</v>
      </c>
      <c r="L89" s="488" t="str">
        <f>VLOOKUP(K89,'пр.взв.'!B2:E83,2,FALSE)</f>
        <v>MATUKAS  Radvilas</v>
      </c>
      <c r="M89" s="489">
        <f>VLOOKUP(K89,'пр.взв.'!B2:F153,3,FALSE)</f>
        <v>1987</v>
      </c>
      <c r="N89" s="489" t="str">
        <f>VLOOKUP(K89,'пр.взв.'!B2:G153,4,FALSE)</f>
        <v>LTU</v>
      </c>
      <c r="O89" s="490"/>
      <c r="P89" s="490"/>
      <c r="Q89" s="491"/>
      <c r="R89" s="491"/>
    </row>
    <row r="90" spans="1:18" ht="12.75">
      <c r="A90" s="237"/>
      <c r="B90" s="233"/>
      <c r="C90" s="235"/>
      <c r="D90" s="227"/>
      <c r="E90" s="227"/>
      <c r="F90" s="228"/>
      <c r="G90" s="228"/>
      <c r="H90" s="174"/>
      <c r="I90" s="174"/>
      <c r="J90" s="492"/>
      <c r="K90" s="493"/>
      <c r="L90" s="483"/>
      <c r="M90" s="484"/>
      <c r="N90" s="484"/>
      <c r="O90" s="477"/>
      <c r="P90" s="477"/>
      <c r="Q90" s="480"/>
      <c r="R90" s="480"/>
    </row>
  </sheetData>
  <mergeCells count="682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F34:F35"/>
    <mergeCell ref="G34:G35"/>
    <mergeCell ref="H34:H35"/>
    <mergeCell ref="A34:A37"/>
    <mergeCell ref="B34:B35"/>
    <mergeCell ref="C34:C35"/>
    <mergeCell ref="D34:D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E34:E35"/>
    <mergeCell ref="N22:N23"/>
    <mergeCell ref="O22:O23"/>
    <mergeCell ref="P22:P23"/>
    <mergeCell ref="Q22:Q23"/>
    <mergeCell ref="K24:K25"/>
    <mergeCell ref="L24:L25"/>
    <mergeCell ref="M24:M25"/>
    <mergeCell ref="J22:J25"/>
    <mergeCell ref="K22:K23"/>
    <mergeCell ref="L22:L23"/>
    <mergeCell ref="M22:M23"/>
    <mergeCell ref="N24:N25"/>
    <mergeCell ref="O24:O25"/>
    <mergeCell ref="P24:P25"/>
    <mergeCell ref="Q24:Q25"/>
    <mergeCell ref="O26:O27"/>
    <mergeCell ref="P26:P27"/>
    <mergeCell ref="Q26:Q27"/>
    <mergeCell ref="P28:P29"/>
    <mergeCell ref="O28:O29"/>
    <mergeCell ref="K26:K27"/>
    <mergeCell ref="L26:L27"/>
    <mergeCell ref="M26:M27"/>
    <mergeCell ref="N28:N29"/>
    <mergeCell ref="O30:O31"/>
    <mergeCell ref="K34:K35"/>
    <mergeCell ref="L34:L35"/>
    <mergeCell ref="N34:N35"/>
    <mergeCell ref="O34:O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N30:N31"/>
    <mergeCell ref="J30:J33"/>
    <mergeCell ref="K30:K31"/>
    <mergeCell ref="L30:L31"/>
    <mergeCell ref="M30:M31"/>
    <mergeCell ref="M40:M41"/>
    <mergeCell ref="N40:N41"/>
    <mergeCell ref="O40:O41"/>
    <mergeCell ref="N42:N43"/>
    <mergeCell ref="O42:O43"/>
    <mergeCell ref="N44:N45"/>
    <mergeCell ref="P34:P35"/>
    <mergeCell ref="Q34:Q35"/>
    <mergeCell ref="L36:L37"/>
    <mergeCell ref="M36:M37"/>
    <mergeCell ref="M34:M35"/>
    <mergeCell ref="P40:P41"/>
    <mergeCell ref="Q40:Q41"/>
    <mergeCell ref="M42:M43"/>
    <mergeCell ref="M44:M45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N54:N55"/>
    <mergeCell ref="O54:O55"/>
    <mergeCell ref="P54:P55"/>
    <mergeCell ref="I54:I55"/>
    <mergeCell ref="J54:J57"/>
    <mergeCell ref="K54:K55"/>
    <mergeCell ref="L54:L55"/>
    <mergeCell ref="K56:K57"/>
    <mergeCell ref="L56:L57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M56:M57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N62:N63"/>
    <mergeCell ref="O62:O63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I68:I69"/>
    <mergeCell ref="M66:M67"/>
    <mergeCell ref="N66:N67"/>
    <mergeCell ref="Q64:Q65"/>
    <mergeCell ref="N64:N65"/>
    <mergeCell ref="O64:O65"/>
    <mergeCell ref="P64:P65"/>
    <mergeCell ref="O66:O67"/>
    <mergeCell ref="G71:H71"/>
    <mergeCell ref="Q66:Q67"/>
    <mergeCell ref="R66:R67"/>
    <mergeCell ref="R68:R69"/>
    <mergeCell ref="P66:P67"/>
    <mergeCell ref="I66:I67"/>
    <mergeCell ref="J66:J69"/>
    <mergeCell ref="K66:K67"/>
    <mergeCell ref="L66:L67"/>
    <mergeCell ref="B68:B69"/>
    <mergeCell ref="C68:C69"/>
    <mergeCell ref="D68:D69"/>
    <mergeCell ref="E68:E69"/>
    <mergeCell ref="F68:F69"/>
    <mergeCell ref="G68:G69"/>
    <mergeCell ref="H68:H69"/>
    <mergeCell ref="Q68:Q69"/>
    <mergeCell ref="M68:M69"/>
    <mergeCell ref="N68:N69"/>
    <mergeCell ref="O68:O69"/>
    <mergeCell ref="P68:P69"/>
    <mergeCell ref="K68:K69"/>
    <mergeCell ref="L68:L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J74:J77"/>
    <mergeCell ref="K74:K75"/>
    <mergeCell ref="L74:L75"/>
    <mergeCell ref="K76:K77"/>
    <mergeCell ref="L76:L77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R76:R77"/>
    <mergeCell ref="M76:M77"/>
    <mergeCell ref="N76:N77"/>
    <mergeCell ref="O76:O77"/>
    <mergeCell ref="P76:P77"/>
    <mergeCell ref="E81:E82"/>
    <mergeCell ref="F81:F82"/>
    <mergeCell ref="G81:G82"/>
    <mergeCell ref="H81:H82"/>
    <mergeCell ref="A81:A82"/>
    <mergeCell ref="B81:B82"/>
    <mergeCell ref="C81:C82"/>
    <mergeCell ref="D81:D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M83:M84"/>
    <mergeCell ref="N83:N84"/>
    <mergeCell ref="O83:O84"/>
    <mergeCell ref="P83:P84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5:M86"/>
    <mergeCell ref="N85:N86"/>
    <mergeCell ref="O85:O86"/>
    <mergeCell ref="P85:P86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I87:I88"/>
    <mergeCell ref="J87:J90"/>
    <mergeCell ref="K87:K88"/>
    <mergeCell ref="L87:L88"/>
    <mergeCell ref="K89:K90"/>
    <mergeCell ref="L89:L90"/>
    <mergeCell ref="M87:M88"/>
    <mergeCell ref="N87:N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Q89:Q90"/>
    <mergeCell ref="R89:R90"/>
    <mergeCell ref="M89:M90"/>
    <mergeCell ref="N89:N90"/>
    <mergeCell ref="O89:O90"/>
    <mergeCell ref="P89:P90"/>
    <mergeCell ref="G3:H3"/>
    <mergeCell ref="P3:Q3"/>
    <mergeCell ref="G39:H39"/>
    <mergeCell ref="G59:H59"/>
    <mergeCell ref="P39:Q39"/>
    <mergeCell ref="Q56:Q57"/>
    <mergeCell ref="N56:N57"/>
    <mergeCell ref="O56:O57"/>
    <mergeCell ref="P56:P57"/>
    <mergeCell ref="Q54:Q55"/>
    <mergeCell ref="G80:H80"/>
    <mergeCell ref="P80:Q80"/>
    <mergeCell ref="P71:Q71"/>
    <mergeCell ref="P59:Q59"/>
    <mergeCell ref="Q76:Q77"/>
    <mergeCell ref="Q74:Q75"/>
    <mergeCell ref="N74:N75"/>
    <mergeCell ref="O74:O75"/>
    <mergeCell ref="P74:P75"/>
    <mergeCell ref="I74:I7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20">
      <selection activeCell="A1" sqref="A1:H40"/>
    </sheetView>
  </sheetViews>
  <sheetFormatPr defaultColWidth="9.140625" defaultRowHeight="12.75"/>
  <sheetData>
    <row r="1" spans="1:8" ht="30.75" customHeight="1" thickBot="1">
      <c r="A1" s="290" t="str">
        <f>'[1]реквизиты'!$A$2</f>
        <v>The European championships sambo (M,W) and combat sambo</v>
      </c>
      <c r="B1" s="291"/>
      <c r="C1" s="291"/>
      <c r="D1" s="291"/>
      <c r="E1" s="291"/>
      <c r="F1" s="291"/>
      <c r="G1" s="291"/>
      <c r="H1" s="292"/>
    </row>
    <row r="2" spans="1:8" ht="12.75">
      <c r="A2" s="293" t="str">
        <f>'[1]реквизиты'!$A$3</f>
        <v>May 17—21, 2012              Moscow (Russia)         </v>
      </c>
      <c r="B2" s="293"/>
      <c r="C2" s="293"/>
      <c r="D2" s="293"/>
      <c r="E2" s="293"/>
      <c r="F2" s="293"/>
      <c r="G2" s="293"/>
      <c r="H2" s="293"/>
    </row>
    <row r="3" spans="1:8" ht="18">
      <c r="A3" s="294" t="s">
        <v>35</v>
      </c>
      <c r="B3" s="294"/>
      <c r="C3" s="294"/>
      <c r="D3" s="294"/>
      <c r="E3" s="294"/>
      <c r="F3" s="294"/>
      <c r="G3" s="294"/>
      <c r="H3" s="294"/>
    </row>
    <row r="4" spans="1:8" ht="23.25" customHeight="1">
      <c r="A4" s="146"/>
      <c r="B4" s="146"/>
      <c r="C4" s="302" t="str">
        <f>'пр.взв.'!C4</f>
        <v>MEN</v>
      </c>
      <c r="D4" s="302"/>
      <c r="E4" s="302" t="str">
        <f>'пр.взв.'!D4</f>
        <v>82 kg</v>
      </c>
      <c r="F4" s="302"/>
      <c r="G4" s="146"/>
      <c r="H4" s="146"/>
    </row>
    <row r="5" spans="1:8" ht="18.75" thickBot="1">
      <c r="A5" s="83"/>
      <c r="B5" s="83"/>
      <c r="C5" s="83"/>
      <c r="D5" s="83"/>
      <c r="E5" s="83"/>
      <c r="F5" s="83"/>
      <c r="G5" s="83"/>
      <c r="H5" s="83"/>
    </row>
    <row r="6" spans="1:10" ht="18" customHeight="1">
      <c r="A6" s="295" t="s">
        <v>30</v>
      </c>
      <c r="B6" s="298" t="str">
        <f>VLOOKUP(J6,'пр.взв.'!B7:F70,2,FALSE)</f>
        <v>KIRYUKHIN Sergey</v>
      </c>
      <c r="C6" s="298"/>
      <c r="D6" s="298"/>
      <c r="E6" s="298"/>
      <c r="F6" s="298"/>
      <c r="G6" s="298"/>
      <c r="H6" s="300">
        <f>VLOOKUP(J6,'пр.взв.'!B7:F70,3,FALSE)</f>
        <v>1987</v>
      </c>
      <c r="I6" s="110"/>
      <c r="J6" s="84">
        <f>'пр.хода'!N43</f>
        <v>9</v>
      </c>
    </row>
    <row r="7" spans="1:10" ht="18" customHeight="1">
      <c r="A7" s="296"/>
      <c r="B7" s="299" t="e">
        <f>VLOOKUP(J7,'[3]пр.взв.'!B8:F23,2,FALSE)</f>
        <v>#N/A</v>
      </c>
      <c r="C7" s="299"/>
      <c r="D7" s="299"/>
      <c r="E7" s="299"/>
      <c r="F7" s="299"/>
      <c r="G7" s="299"/>
      <c r="H7" s="301"/>
      <c r="I7" s="110"/>
      <c r="J7" s="84"/>
    </row>
    <row r="8" spans="1:10" ht="18" customHeight="1">
      <c r="A8" s="296"/>
      <c r="B8" s="311" t="str">
        <f>VLOOKUP(J6,'пр.взв.'!B7:F70,4,FALSE)</f>
        <v>RUS</v>
      </c>
      <c r="C8" s="311"/>
      <c r="D8" s="311"/>
      <c r="E8" s="311"/>
      <c r="F8" s="311"/>
      <c r="G8" s="311"/>
      <c r="H8" s="312"/>
      <c r="I8" s="110"/>
      <c r="J8" s="84"/>
    </row>
    <row r="9" spans="1:10" ht="18.75" customHeight="1" thickBot="1">
      <c r="A9" s="297"/>
      <c r="B9" s="313" t="e">
        <f>VLOOKUP(J7,'[3]пр.взв.'!B8:F23,4,FALSE)</f>
        <v>#N/A</v>
      </c>
      <c r="C9" s="313"/>
      <c r="D9" s="313"/>
      <c r="E9" s="313"/>
      <c r="F9" s="313"/>
      <c r="G9" s="313"/>
      <c r="H9" s="314"/>
      <c r="I9" s="110"/>
      <c r="J9" s="84"/>
    </row>
    <row r="10" spans="1:10" ht="18.75" thickBot="1">
      <c r="A10" s="110"/>
      <c r="B10" s="83"/>
      <c r="C10" s="83"/>
      <c r="D10" s="83"/>
      <c r="E10" s="83"/>
      <c r="F10" s="83"/>
      <c r="G10" s="83"/>
      <c r="H10" s="83"/>
      <c r="I10" s="110"/>
      <c r="J10" s="84"/>
    </row>
    <row r="11" spans="1:10" ht="18" customHeight="1">
      <c r="A11" s="315" t="s">
        <v>31</v>
      </c>
      <c r="B11" s="298" t="str">
        <f>VLOOKUP(J11,'пр.взв.'!B1:F75,2,FALSE)</f>
        <v>STEPANKOU Aliaksei</v>
      </c>
      <c r="C11" s="298"/>
      <c r="D11" s="298"/>
      <c r="E11" s="298"/>
      <c r="F11" s="298"/>
      <c r="G11" s="298"/>
      <c r="H11" s="300">
        <f>VLOOKUP(J11,'пр.взв.'!B1:F75,3,FALSE)</f>
        <v>1986</v>
      </c>
      <c r="I11" s="110"/>
      <c r="J11" s="84">
        <f>'пр.хода'!Q12</f>
        <v>2</v>
      </c>
    </row>
    <row r="12" spans="1:10" ht="18" customHeight="1">
      <c r="A12" s="316"/>
      <c r="B12" s="299" t="e">
        <f>VLOOKUP(J12,'[3]пр.взв.'!B13:F28,2,FALSE)</f>
        <v>#N/A</v>
      </c>
      <c r="C12" s="299"/>
      <c r="D12" s="299"/>
      <c r="E12" s="299"/>
      <c r="F12" s="299"/>
      <c r="G12" s="299"/>
      <c r="H12" s="301"/>
      <c r="I12" s="110"/>
      <c r="J12" s="84"/>
    </row>
    <row r="13" spans="1:10" ht="18" customHeight="1">
      <c r="A13" s="316"/>
      <c r="B13" s="311" t="str">
        <f>VLOOKUP(J11,'пр.взв.'!B1:F75,4,FALSE)</f>
        <v>BLR</v>
      </c>
      <c r="C13" s="311"/>
      <c r="D13" s="311"/>
      <c r="E13" s="311"/>
      <c r="F13" s="311"/>
      <c r="G13" s="311"/>
      <c r="H13" s="312"/>
      <c r="I13" s="110"/>
      <c r="J13" s="84"/>
    </row>
    <row r="14" spans="1:10" ht="18.75" customHeight="1" thickBot="1">
      <c r="A14" s="317"/>
      <c r="B14" s="313" t="e">
        <f>VLOOKUP(J12,'[3]пр.взв.'!B13:F28,4,FALSE)</f>
        <v>#N/A</v>
      </c>
      <c r="C14" s="313"/>
      <c r="D14" s="313"/>
      <c r="E14" s="313"/>
      <c r="F14" s="313"/>
      <c r="G14" s="313"/>
      <c r="H14" s="314"/>
      <c r="I14" s="110"/>
      <c r="J14" s="84"/>
    </row>
    <row r="15" spans="1:10" ht="18.75" thickBot="1">
      <c r="A15" s="110"/>
      <c r="B15" s="83"/>
      <c r="C15" s="83"/>
      <c r="D15" s="83"/>
      <c r="E15" s="83"/>
      <c r="F15" s="83"/>
      <c r="G15" s="83"/>
      <c r="H15" s="83"/>
      <c r="I15" s="110"/>
      <c r="J15" s="84"/>
    </row>
    <row r="16" spans="1:10" ht="18" customHeight="1">
      <c r="A16" s="308" t="s">
        <v>32</v>
      </c>
      <c r="B16" s="298" t="str">
        <f>VLOOKUP(J16,'пр.взв.'!B1:F80,2,FALSE)</f>
        <v>BLINDU Andrei</v>
      </c>
      <c r="C16" s="298"/>
      <c r="D16" s="298"/>
      <c r="E16" s="298"/>
      <c r="F16" s="298"/>
      <c r="G16" s="298"/>
      <c r="H16" s="300">
        <f>VLOOKUP(J16,'пр.взв.'!B1:F80,3,FALSE)</f>
        <v>1988</v>
      </c>
      <c r="I16" s="110"/>
      <c r="J16" s="84">
        <f>'пр.хода'!N11</f>
        <v>1</v>
      </c>
    </row>
    <row r="17" spans="1:10" ht="18" customHeight="1">
      <c r="A17" s="309"/>
      <c r="B17" s="299" t="e">
        <f>VLOOKUP(J17,'[3]пр.взв.'!B18:F33,2,FALSE)</f>
        <v>#N/A</v>
      </c>
      <c r="C17" s="299"/>
      <c r="D17" s="299"/>
      <c r="E17" s="299"/>
      <c r="F17" s="299"/>
      <c r="G17" s="299"/>
      <c r="H17" s="301"/>
      <c r="I17" s="110"/>
      <c r="J17" s="84"/>
    </row>
    <row r="18" spans="1:10" ht="18" customHeight="1">
      <c r="A18" s="309"/>
      <c r="B18" s="311" t="str">
        <f>VLOOKUP(J16,'пр.взв.'!B1:F80,4,FALSE)</f>
        <v>ROU</v>
      </c>
      <c r="C18" s="311"/>
      <c r="D18" s="311"/>
      <c r="E18" s="311"/>
      <c r="F18" s="311"/>
      <c r="G18" s="311"/>
      <c r="H18" s="312"/>
      <c r="I18" s="110"/>
      <c r="J18" s="84"/>
    </row>
    <row r="19" spans="1:10" ht="18.75" customHeight="1" thickBot="1">
      <c r="A19" s="310"/>
      <c r="B19" s="313" t="e">
        <f>VLOOKUP(J17,'[3]пр.взв.'!B18:F33,4,FALSE)</f>
        <v>#N/A</v>
      </c>
      <c r="C19" s="313"/>
      <c r="D19" s="313"/>
      <c r="E19" s="313"/>
      <c r="F19" s="313"/>
      <c r="G19" s="313"/>
      <c r="H19" s="314"/>
      <c r="I19" s="110"/>
      <c r="J19" s="84"/>
    </row>
    <row r="20" spans="1:10" ht="18.75" thickBot="1">
      <c r="A20" s="110"/>
      <c r="B20" s="83"/>
      <c r="C20" s="83"/>
      <c r="D20" s="83"/>
      <c r="E20" s="83"/>
      <c r="F20" s="83"/>
      <c r="G20" s="83"/>
      <c r="H20" s="83"/>
      <c r="I20" s="110"/>
      <c r="J20" s="84"/>
    </row>
    <row r="21" spans="1:10" ht="18" customHeight="1">
      <c r="A21" s="308" t="s">
        <v>32</v>
      </c>
      <c r="B21" s="298" t="str">
        <f>VLOOKUP(J21,'пр.взв.'!B2:F85,2,FALSE)</f>
        <v>DANIELYAN Ashot</v>
      </c>
      <c r="C21" s="298"/>
      <c r="D21" s="298"/>
      <c r="E21" s="298"/>
      <c r="F21" s="298"/>
      <c r="G21" s="298"/>
      <c r="H21" s="300">
        <f>VLOOKUP(J21,'пр.взв.'!B2:F85,3,FALSE)</f>
        <v>1984</v>
      </c>
      <c r="I21" s="110"/>
      <c r="J21" s="84">
        <f>'пр.хода'!P81</f>
        <v>16</v>
      </c>
    </row>
    <row r="22" spans="1:10" ht="18" customHeight="1">
      <c r="A22" s="309"/>
      <c r="B22" s="299" t="e">
        <f>VLOOKUP(J22,'[3]пр.взв.'!B23:F38,2,FALSE)</f>
        <v>#N/A</v>
      </c>
      <c r="C22" s="299"/>
      <c r="D22" s="299"/>
      <c r="E22" s="299"/>
      <c r="F22" s="299"/>
      <c r="G22" s="299"/>
      <c r="H22" s="301"/>
      <c r="I22" s="110"/>
      <c r="J22" s="84"/>
    </row>
    <row r="23" spans="1:9" ht="18" customHeight="1">
      <c r="A23" s="309"/>
      <c r="B23" s="311" t="str">
        <f>VLOOKUP(J21,'пр.взв.'!B2:F85,4,FALSE)</f>
        <v>ARM</v>
      </c>
      <c r="C23" s="311"/>
      <c r="D23" s="311"/>
      <c r="E23" s="311"/>
      <c r="F23" s="311"/>
      <c r="G23" s="311"/>
      <c r="H23" s="312"/>
      <c r="I23" s="110"/>
    </row>
    <row r="24" spans="1:9" ht="18.75" customHeight="1" thickBot="1">
      <c r="A24" s="310"/>
      <c r="B24" s="313" t="e">
        <f>VLOOKUP(J22,'[3]пр.взв.'!B23:F38,4,FALSE)</f>
        <v>#N/A</v>
      </c>
      <c r="C24" s="313"/>
      <c r="D24" s="313"/>
      <c r="E24" s="313"/>
      <c r="F24" s="313"/>
      <c r="G24" s="313"/>
      <c r="H24" s="314"/>
      <c r="I24" s="110"/>
    </row>
    <row r="25" spans="1:8" ht="18">
      <c r="A25" s="83"/>
      <c r="B25" s="83"/>
      <c r="C25" s="83"/>
      <c r="D25" s="83"/>
      <c r="E25" s="83"/>
      <c r="F25" s="83"/>
      <c r="G25" s="83"/>
      <c r="H25" s="83"/>
    </row>
    <row r="26" spans="1:8" ht="18">
      <c r="A26" s="83" t="s">
        <v>36</v>
      </c>
      <c r="B26" s="83"/>
      <c r="C26" s="83"/>
      <c r="D26" s="83"/>
      <c r="E26" s="83"/>
      <c r="F26" s="83"/>
      <c r="G26" s="83"/>
      <c r="H26" s="83"/>
    </row>
    <row r="27" ht="13.5" thickBot="1"/>
    <row r="28" spans="1:8" ht="12.75" customHeight="1">
      <c r="A28" s="303"/>
      <c r="B28" s="304"/>
      <c r="C28" s="304"/>
      <c r="D28" s="304"/>
      <c r="E28" s="304"/>
      <c r="F28" s="304"/>
      <c r="G28" s="304"/>
      <c r="H28" s="300"/>
    </row>
    <row r="29" spans="1:8" ht="13.5" customHeight="1" thickBot="1">
      <c r="A29" s="305"/>
      <c r="B29" s="306"/>
      <c r="C29" s="306"/>
      <c r="D29" s="306"/>
      <c r="E29" s="306"/>
      <c r="F29" s="306"/>
      <c r="G29" s="306"/>
      <c r="H29" s="307"/>
    </row>
    <row r="32" spans="1:8" ht="18">
      <c r="A32" s="83" t="s">
        <v>37</v>
      </c>
      <c r="B32" s="83"/>
      <c r="C32" s="83"/>
      <c r="D32" s="83"/>
      <c r="E32" s="83"/>
      <c r="F32" s="83"/>
      <c r="G32" s="83"/>
      <c r="H32" s="83"/>
    </row>
    <row r="33" spans="1:8" ht="18">
      <c r="A33" s="83"/>
      <c r="B33" s="83"/>
      <c r="C33" s="83"/>
      <c r="D33" s="83"/>
      <c r="E33" s="83"/>
      <c r="F33" s="83"/>
      <c r="G33" s="83"/>
      <c r="H33" s="83"/>
    </row>
    <row r="34" spans="1:8" ht="18">
      <c r="A34" s="83"/>
      <c r="B34" s="83"/>
      <c r="C34" s="83"/>
      <c r="D34" s="83"/>
      <c r="E34" s="83"/>
      <c r="F34" s="83"/>
      <c r="G34" s="83"/>
      <c r="H34" s="83"/>
    </row>
    <row r="35" spans="1:8" ht="18">
      <c r="A35" s="85"/>
      <c r="B35" s="85"/>
      <c r="C35" s="85"/>
      <c r="D35" s="85"/>
      <c r="E35" s="85"/>
      <c r="F35" s="85"/>
      <c r="G35" s="85"/>
      <c r="H35" s="85"/>
    </row>
    <row r="36" spans="1:8" ht="18">
      <c r="A36" s="86"/>
      <c r="B36" s="86"/>
      <c r="C36" s="86"/>
      <c r="D36" s="86"/>
      <c r="E36" s="86"/>
      <c r="F36" s="86"/>
      <c r="G36" s="86"/>
      <c r="H36" s="86"/>
    </row>
    <row r="37" spans="1:8" ht="18">
      <c r="A37" s="85"/>
      <c r="B37" s="85"/>
      <c r="C37" s="85"/>
      <c r="D37" s="85"/>
      <c r="E37" s="85"/>
      <c r="F37" s="85"/>
      <c r="G37" s="85"/>
      <c r="H37" s="85"/>
    </row>
    <row r="38" spans="1:8" ht="18">
      <c r="A38" s="87"/>
      <c r="B38" s="87"/>
      <c r="C38" s="87"/>
      <c r="D38" s="87"/>
      <c r="E38" s="87"/>
      <c r="F38" s="87"/>
      <c r="G38" s="87"/>
      <c r="H38" s="87"/>
    </row>
    <row r="39" spans="1:8" ht="18">
      <c r="A39" s="85"/>
      <c r="B39" s="85"/>
      <c r="C39" s="85"/>
      <c r="D39" s="85"/>
      <c r="E39" s="85"/>
      <c r="F39" s="85"/>
      <c r="G39" s="85"/>
      <c r="H39" s="85"/>
    </row>
    <row r="40" spans="1:8" ht="18">
      <c r="A40" s="87"/>
      <c r="B40" s="87"/>
      <c r="C40" s="87"/>
      <c r="D40" s="87"/>
      <c r="E40" s="87"/>
      <c r="F40" s="87"/>
      <c r="G40" s="87"/>
      <c r="H40" s="87"/>
    </row>
  </sheetData>
  <mergeCells count="22">
    <mergeCell ref="B13:H14"/>
    <mergeCell ref="B8:H9"/>
    <mergeCell ref="A11:A14"/>
    <mergeCell ref="A16:A19"/>
    <mergeCell ref="B11:G12"/>
    <mergeCell ref="H11:H12"/>
    <mergeCell ref="B16:G17"/>
    <mergeCell ref="H16:H17"/>
    <mergeCell ref="B18:H19"/>
    <mergeCell ref="A28:H29"/>
    <mergeCell ref="A21:A24"/>
    <mergeCell ref="B21:G22"/>
    <mergeCell ref="H21:H22"/>
    <mergeCell ref="B23:H24"/>
    <mergeCell ref="A1:H1"/>
    <mergeCell ref="A2:H2"/>
    <mergeCell ref="A3:H3"/>
    <mergeCell ref="A6:A9"/>
    <mergeCell ref="B6:G7"/>
    <mergeCell ref="H6:H7"/>
    <mergeCell ref="C4:D4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3:AG86"/>
  <sheetViews>
    <sheetView tabSelected="1" workbookViewId="0" topLeftCell="A3">
      <selection activeCell="K28" sqref="K28"/>
    </sheetView>
  </sheetViews>
  <sheetFormatPr defaultColWidth="9.140625" defaultRowHeight="12.75"/>
  <cols>
    <col min="1" max="1" width="3.140625" style="0" customWidth="1"/>
    <col min="2" max="2" width="0.5625" style="0" customWidth="1"/>
    <col min="3" max="3" width="3.8515625" style="0" customWidth="1"/>
    <col min="4" max="4" width="22.7109375" style="0" customWidth="1"/>
    <col min="5" max="5" width="6.7109375" style="0" customWidth="1"/>
    <col min="6" max="6" width="6.00390625" style="0" customWidth="1"/>
    <col min="7" max="7" width="3.7109375" style="0" customWidth="1"/>
    <col min="8" max="8" width="3.28125" style="0" customWidth="1"/>
    <col min="9" max="9" width="3.7109375" style="0" customWidth="1"/>
    <col min="10" max="10" width="3.28125" style="0" customWidth="1"/>
    <col min="11" max="11" width="5.7109375" style="0" customWidth="1"/>
    <col min="12" max="12" width="3.28125" style="0" customWidth="1"/>
    <col min="13" max="13" width="3.7109375" style="0" customWidth="1"/>
    <col min="14" max="14" width="3.28125" style="0" customWidth="1"/>
    <col min="15" max="15" width="3.00390625" style="0" customWidth="1"/>
    <col min="16" max="16" width="4.7109375" style="0" customWidth="1"/>
    <col min="17" max="17" width="2.421875" style="0" customWidth="1"/>
    <col min="18" max="18" width="21.00390625" style="0" customWidth="1"/>
    <col min="19" max="19" width="4.7109375" style="0" customWidth="1"/>
  </cols>
  <sheetData>
    <row r="1" ht="67.5" customHeight="1"/>
    <row r="2" ht="3" customHeight="1"/>
    <row r="3" spans="1:33" ht="18" customHeight="1">
      <c r="A3" s="378" t="str">
        <f>'[1]реквизиты'!$A$3</f>
        <v>May 17—21, 2012              Moscow (Russia)         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59"/>
      <c r="U3" s="59"/>
      <c r="Z3" s="131"/>
      <c r="AA3" s="131"/>
      <c r="AB3" s="131"/>
      <c r="AC3" s="131"/>
      <c r="AD3" s="49"/>
      <c r="AE3" s="49"/>
      <c r="AF3" s="49"/>
      <c r="AG3" s="49"/>
    </row>
    <row r="4" spans="6:22" ht="3" customHeight="1" thickBot="1">
      <c r="F4" s="59"/>
      <c r="G4" s="59"/>
      <c r="H4" s="59"/>
      <c r="I4" s="59"/>
      <c r="J4" s="59"/>
      <c r="K4" s="59"/>
      <c r="L4" s="59"/>
      <c r="T4" s="59"/>
      <c r="U4" s="59"/>
      <c r="V4" s="15"/>
    </row>
    <row r="5" spans="1:18" ht="9" customHeight="1">
      <c r="A5" s="379" t="str">
        <f>'пр.взв.'!C4</f>
        <v>MEN</v>
      </c>
      <c r="B5" s="380"/>
      <c r="C5" s="381"/>
      <c r="D5" s="388" t="str">
        <f>'пр.взв.'!D4</f>
        <v>82 kg</v>
      </c>
      <c r="E5" s="391" t="s">
        <v>82</v>
      </c>
      <c r="F5" s="392"/>
      <c r="H5" s="511"/>
      <c r="I5" s="321" t="s">
        <v>17</v>
      </c>
      <c r="K5" s="124"/>
      <c r="L5" s="124"/>
      <c r="M5" s="124"/>
      <c r="N5" s="124"/>
      <c r="O5" s="124"/>
      <c r="P5" s="124"/>
      <c r="Q5" s="116"/>
      <c r="R5" s="116"/>
    </row>
    <row r="6" spans="1:18" ht="9" customHeight="1" thickBot="1">
      <c r="A6" s="382"/>
      <c r="B6" s="383"/>
      <c r="C6" s="384"/>
      <c r="D6" s="389"/>
      <c r="E6" s="393"/>
      <c r="F6" s="394"/>
      <c r="H6" s="511"/>
      <c r="I6" s="321"/>
      <c r="K6" s="124"/>
      <c r="L6" s="124"/>
      <c r="M6" s="124"/>
      <c r="N6" s="124"/>
      <c r="O6" s="124"/>
      <c r="P6" s="124"/>
      <c r="Q6" s="116"/>
      <c r="R6" s="116"/>
    </row>
    <row r="7" spans="1:15" ht="9" customHeight="1" thickBot="1">
      <c r="A7" s="385"/>
      <c r="B7" s="386"/>
      <c r="C7" s="387"/>
      <c r="D7" s="390"/>
      <c r="E7" s="395"/>
      <c r="F7" s="396"/>
      <c r="G7" s="49"/>
      <c r="H7" s="49"/>
      <c r="I7" s="510"/>
      <c r="J7" s="120">
        <v>1</v>
      </c>
      <c r="N7" s="34"/>
      <c r="O7" s="90"/>
    </row>
    <row r="8" spans="3:15" ht="9" customHeight="1" thickBot="1">
      <c r="C8" s="67"/>
      <c r="D8" s="67"/>
      <c r="E8" s="67"/>
      <c r="F8" s="67"/>
      <c r="G8" s="49"/>
      <c r="H8" s="49"/>
      <c r="I8" s="510"/>
      <c r="J8" s="119"/>
      <c r="K8" s="115"/>
      <c r="N8" s="90"/>
      <c r="O8" s="90"/>
    </row>
    <row r="9" spans="3:16" ht="9" customHeight="1" thickBot="1">
      <c r="C9" s="88"/>
      <c r="D9" s="67"/>
      <c r="E9" s="67"/>
      <c r="F9" s="67"/>
      <c r="G9" s="49"/>
      <c r="H9" s="511"/>
      <c r="I9" s="49"/>
      <c r="J9" s="125"/>
      <c r="K9" s="121"/>
      <c r="L9" s="120">
        <v>1</v>
      </c>
      <c r="N9" s="90"/>
      <c r="O9" s="90"/>
      <c r="P9" s="15"/>
    </row>
    <row r="10" spans="3:20" ht="9" customHeight="1" thickBot="1">
      <c r="C10" s="132"/>
      <c r="D10" s="67"/>
      <c r="E10" s="67"/>
      <c r="F10" s="67"/>
      <c r="G10" s="49"/>
      <c r="H10" s="511"/>
      <c r="I10" s="49"/>
      <c r="J10" s="58"/>
      <c r="K10" s="121"/>
      <c r="L10" s="119" t="s">
        <v>85</v>
      </c>
      <c r="M10" s="115"/>
      <c r="N10" s="58"/>
      <c r="O10" s="58"/>
      <c r="P10" s="374">
        <v>1</v>
      </c>
      <c r="Q10" s="334">
        <f>N43</f>
        <v>9</v>
      </c>
      <c r="R10" s="335" t="str">
        <f>VLOOKUP(Q10,'пр.взв.'!B7:E70,2,FALSE)</f>
        <v>KIRYUKHIN Sergey</v>
      </c>
      <c r="S10" s="333" t="str">
        <f>VLOOKUP(Q10,'пр.взв.'!B7:E70,4,FALSE)</f>
        <v>RUS</v>
      </c>
      <c r="T10" s="39"/>
    </row>
    <row r="11" spans="1:20" ht="9" customHeight="1" thickBot="1">
      <c r="A11" s="351" t="s">
        <v>38</v>
      </c>
      <c r="C11" s="354">
        <v>1</v>
      </c>
      <c r="D11" s="344" t="str">
        <f>VLOOKUP(C11,'пр.взв.'!B7:F70,2,FALSE)</f>
        <v>BLINDU Andrei</v>
      </c>
      <c r="E11" s="346">
        <f>VLOOKUP(C11,'пр.взв.'!B7:F70,3,FALSE)</f>
        <v>1988</v>
      </c>
      <c r="F11" s="336" t="str">
        <f>VLOOKUP(C11,'пр.взв.'!B7:F70,4,FALSE)</f>
        <v>ROU</v>
      </c>
      <c r="G11" s="100"/>
      <c r="H11" s="68"/>
      <c r="I11" s="58"/>
      <c r="J11" s="318">
        <v>13</v>
      </c>
      <c r="K11" s="98"/>
      <c r="L11" s="126"/>
      <c r="M11" s="58"/>
      <c r="N11" s="129">
        <v>1</v>
      </c>
      <c r="O11" s="108"/>
      <c r="P11" s="375"/>
      <c r="Q11" s="327"/>
      <c r="R11" s="329" t="e">
        <f>VLOOKUP(Q11,'пр.взв.'!B7:E70,2,FALSE)</f>
        <v>#N/A</v>
      </c>
      <c r="S11" s="331" t="e">
        <f>VLOOKUP(Q11,'пр.взв.'!B7:E70,4,FALSE)</f>
        <v>#N/A</v>
      </c>
      <c r="T11" s="39"/>
    </row>
    <row r="12" spans="1:20" ht="9" customHeight="1" thickBot="1">
      <c r="A12" s="352"/>
      <c r="C12" s="355"/>
      <c r="D12" s="345">
        <f>'пр.взв.'!C8</f>
        <v>0</v>
      </c>
      <c r="E12" s="347"/>
      <c r="F12" s="337">
        <f>'пр.взв.'!E8</f>
        <v>0</v>
      </c>
      <c r="G12" s="120">
        <v>1</v>
      </c>
      <c r="H12" s="68"/>
      <c r="I12" s="58"/>
      <c r="J12" s="319"/>
      <c r="K12" s="58"/>
      <c r="L12" s="127"/>
      <c r="M12" s="58"/>
      <c r="N12" s="130" t="s">
        <v>88</v>
      </c>
      <c r="O12" s="109"/>
      <c r="P12" s="376">
        <v>2</v>
      </c>
      <c r="Q12" s="327">
        <v>2</v>
      </c>
      <c r="R12" s="329" t="str">
        <f>VLOOKUP(Q12,'пр.взв.'!B7:F70,2,FALSE)</f>
        <v>STEPANKOU Aliaksei</v>
      </c>
      <c r="S12" s="331" t="str">
        <f>VLOOKUP(Q12,'пр.взв.'!B7:E70,4,FALSE)</f>
        <v>BLR</v>
      </c>
      <c r="T12" s="39"/>
    </row>
    <row r="13" spans="1:20" ht="9" customHeight="1" thickBot="1">
      <c r="A13" s="352"/>
      <c r="C13" s="356">
        <v>17</v>
      </c>
      <c r="D13" s="362" t="str">
        <f>VLOOKUP('пр.хода'!C13,'пр.взв.'!B7:F70,2,FALSE)</f>
        <v>NAMAZOV Ziya</v>
      </c>
      <c r="E13" s="366">
        <f>VLOOKUP(C13,'пр.взв.'!B7:F70,3,FALSE)</f>
        <v>1989</v>
      </c>
      <c r="F13" s="364" t="str">
        <f>VLOOKUP(C13,'пр.взв.'!B7:F70,4,FALSE)</f>
        <v>AZE</v>
      </c>
      <c r="G13" s="119" t="s">
        <v>83</v>
      </c>
      <c r="H13" s="70"/>
      <c r="I13" s="102"/>
      <c r="J13" s="125"/>
      <c r="K13" s="58"/>
      <c r="L13" s="318">
        <v>11</v>
      </c>
      <c r="M13" s="98"/>
      <c r="N13" s="108"/>
      <c r="O13" s="58"/>
      <c r="P13" s="377"/>
      <c r="Q13" s="327"/>
      <c r="R13" s="329" t="e">
        <f>VLOOKUP(Q13,'пр.взв.'!B2:E72,2,FALSE)</f>
        <v>#N/A</v>
      </c>
      <c r="S13" s="331" t="e">
        <f>VLOOKUP(Q13,'пр.взв.'!B1:E72,4,FALSE)</f>
        <v>#N/A</v>
      </c>
      <c r="T13" s="39"/>
    </row>
    <row r="14" spans="1:20" ht="9" customHeight="1" thickBot="1">
      <c r="A14" s="352"/>
      <c r="C14" s="357"/>
      <c r="D14" s="363">
        <f>'пр.взв.'!C40</f>
        <v>0</v>
      </c>
      <c r="E14" s="367"/>
      <c r="F14" s="365">
        <f>'пр.взв.'!E40</f>
        <v>0</v>
      </c>
      <c r="G14" s="72"/>
      <c r="H14" s="101"/>
      <c r="I14" s="120">
        <v>9</v>
      </c>
      <c r="J14" s="69"/>
      <c r="K14" s="69"/>
      <c r="L14" s="319"/>
      <c r="M14" s="58"/>
      <c r="N14" s="58"/>
      <c r="O14" s="58"/>
      <c r="P14" s="360">
        <v>3</v>
      </c>
      <c r="Q14" s="327">
        <f>N11</f>
        <v>1</v>
      </c>
      <c r="R14" s="329" t="str">
        <f>VLOOKUP(Q14,'пр.взв.'!B7:F70,2,FALSE)</f>
        <v>BLINDU Andrei</v>
      </c>
      <c r="S14" s="331" t="str">
        <f>VLOOKUP(Q14,'пр.взв.'!B7:E70,4,FALSE)</f>
        <v>ROU</v>
      </c>
      <c r="T14" s="39"/>
    </row>
    <row r="15" spans="1:20" ht="9" customHeight="1" thickBot="1">
      <c r="A15" s="352"/>
      <c r="C15" s="354">
        <v>9</v>
      </c>
      <c r="D15" s="344" t="str">
        <f>VLOOKUP(C15,'пр.взв.'!B7:F70,2,FALSE)</f>
        <v>KIRYUKHIN Sergey</v>
      </c>
      <c r="E15" s="346">
        <f>VLOOKUP(C15,'пр.взв.'!B7:F70,3,FALSE)</f>
        <v>1987</v>
      </c>
      <c r="F15" s="336" t="str">
        <f>VLOOKUP(C15,'пр.взв.'!B7:F70,4,FALSE)</f>
        <v>RUS</v>
      </c>
      <c r="G15" s="72"/>
      <c r="H15" s="101"/>
      <c r="I15" s="401" t="s">
        <v>84</v>
      </c>
      <c r="J15" s="70"/>
      <c r="K15" s="71"/>
      <c r="L15" s="128"/>
      <c r="M15" s="58"/>
      <c r="N15" s="58"/>
      <c r="O15" s="90"/>
      <c r="P15" s="361"/>
      <c r="Q15" s="327"/>
      <c r="R15" s="329" t="e">
        <f>VLOOKUP(Q15,'пр.взв.'!B1:E74,2,FALSE)</f>
        <v>#N/A</v>
      </c>
      <c r="S15" s="331" t="e">
        <f>VLOOKUP(Q15,'пр.взв.'!B1:E74,4,FALSE)</f>
        <v>#N/A</v>
      </c>
      <c r="T15" s="39"/>
    </row>
    <row r="16" spans="1:20" ht="9" customHeight="1">
      <c r="A16" s="352"/>
      <c r="C16" s="355"/>
      <c r="D16" s="345">
        <f>'пр.взв.'!C24</f>
        <v>0</v>
      </c>
      <c r="E16" s="347"/>
      <c r="F16" s="337">
        <f>'пр.взв.'!E24</f>
        <v>0</v>
      </c>
      <c r="G16" s="106">
        <v>9</v>
      </c>
      <c r="H16" s="73"/>
      <c r="I16" s="71"/>
      <c r="J16" s="69"/>
      <c r="K16" s="71"/>
      <c r="L16" s="68"/>
      <c r="M16" s="68"/>
      <c r="N16" s="33"/>
      <c r="O16" s="33"/>
      <c r="P16" s="360">
        <v>3</v>
      </c>
      <c r="Q16" s="327">
        <f>P81</f>
        <v>16</v>
      </c>
      <c r="R16" s="329" t="str">
        <f>VLOOKUP(Q16,'пр.взв.'!B7:E70,2,FALSE)</f>
        <v>DANIELYAN Ashot</v>
      </c>
      <c r="S16" s="331" t="str">
        <f>VLOOKUP(Q16,'пр.взв.'!B7:E70,4,FALSE)</f>
        <v>ARM</v>
      </c>
      <c r="T16" s="39"/>
    </row>
    <row r="17" spans="1:25" ht="9" customHeight="1" thickBot="1">
      <c r="A17" s="352"/>
      <c r="C17" s="356">
        <v>25</v>
      </c>
      <c r="D17" s="338">
        <f>VLOOKUP('пр.хода'!C17,'пр.взв.'!B7:F70,2,FALSE)</f>
        <v>0</v>
      </c>
      <c r="E17" s="342">
        <f>VLOOKUP(C17,'пр.взв.'!B7:F70,3,FALSE)</f>
        <v>0</v>
      </c>
      <c r="F17" s="340">
        <f>VLOOKUP(C17,'пр.взв.'!B7:F70,4,FALSE)</f>
        <v>0</v>
      </c>
      <c r="G17" s="107"/>
      <c r="H17" s="68"/>
      <c r="I17" s="69"/>
      <c r="J17" s="69"/>
      <c r="K17" s="71"/>
      <c r="L17" s="68"/>
      <c r="M17" s="68"/>
      <c r="N17" s="33"/>
      <c r="O17" s="33"/>
      <c r="P17" s="361"/>
      <c r="Q17" s="327"/>
      <c r="R17" s="329" t="e">
        <f>VLOOKUP(Q17,'пр.взв.'!B3:E76,2,FALSE)</f>
        <v>#N/A</v>
      </c>
      <c r="S17" s="331" t="e">
        <f>VLOOKUP(Q17,'пр.взв.'!B3:E76,4,FALSE)</f>
        <v>#N/A</v>
      </c>
      <c r="T17" s="39"/>
      <c r="Y17" t="s">
        <v>45</v>
      </c>
    </row>
    <row r="18" spans="1:20" ht="9" customHeight="1" thickBot="1">
      <c r="A18" s="352"/>
      <c r="C18" s="357"/>
      <c r="D18" s="339">
        <f>'пр.взв.'!C56</f>
        <v>0</v>
      </c>
      <c r="E18" s="343"/>
      <c r="F18" s="341">
        <f>'пр.взв.'!E56</f>
        <v>0</v>
      </c>
      <c r="G18" s="72"/>
      <c r="H18" s="68"/>
      <c r="I18" s="69"/>
      <c r="J18" s="101"/>
      <c r="K18" s="120">
        <v>9</v>
      </c>
      <c r="L18" s="68"/>
      <c r="M18" s="68"/>
      <c r="N18" s="33"/>
      <c r="O18" s="33"/>
      <c r="P18" s="358">
        <v>5</v>
      </c>
      <c r="Q18" s="327">
        <v>11</v>
      </c>
      <c r="R18" s="329" t="str">
        <f>VLOOKUP(Q18,'пр.взв.'!B7:E70,2,FALSE)</f>
        <v>SAVINOV Viktor</v>
      </c>
      <c r="S18" s="331" t="str">
        <f>VLOOKUP(Q18,'пр.взв.'!B7:E70,4,FALSE)</f>
        <v>UKR</v>
      </c>
      <c r="T18" s="39"/>
    </row>
    <row r="19" spans="1:20" ht="13.5" customHeight="1" thickBot="1">
      <c r="A19" s="352"/>
      <c r="C19" s="354">
        <v>5</v>
      </c>
      <c r="D19" s="348" t="str">
        <f>VLOOKUP('пр.хода'!C19,'пр.взв.'!B7:F70,2,FALSE)</f>
        <v>RICHARDSON
Thomas</v>
      </c>
      <c r="E19" s="346">
        <f>VLOOKUP(C19,'пр.взв.'!B7:F70,3,FALSE)</f>
        <v>1992</v>
      </c>
      <c r="F19" s="336" t="str">
        <f>VLOOKUP(C19,'пр.взв.'!B7:F70,4,FALSE)</f>
        <v>GBR</v>
      </c>
      <c r="G19" s="72"/>
      <c r="H19" s="68"/>
      <c r="I19" s="69"/>
      <c r="J19" s="101"/>
      <c r="K19" s="119" t="s">
        <v>85</v>
      </c>
      <c r="L19" s="74"/>
      <c r="M19" s="68"/>
      <c r="N19" s="33"/>
      <c r="O19" s="33"/>
      <c r="P19" s="359"/>
      <c r="Q19" s="327"/>
      <c r="R19" s="329" t="e">
        <f>VLOOKUP(Q19,'пр.взв.'!B5:E78,2,FALSE)</f>
        <v>#N/A</v>
      </c>
      <c r="S19" s="331" t="e">
        <f>VLOOKUP(Q19,'пр.взв.'!B5:E78,4,FALSE)</f>
        <v>#N/A</v>
      </c>
      <c r="T19" s="39"/>
    </row>
    <row r="20" spans="1:20" ht="9" customHeight="1">
      <c r="A20" s="352"/>
      <c r="C20" s="355"/>
      <c r="D20" s="349">
        <f>'пр.взв.'!C16</f>
        <v>0</v>
      </c>
      <c r="E20" s="347"/>
      <c r="F20" s="337">
        <f>'пр.взв.'!E16</f>
        <v>0</v>
      </c>
      <c r="G20" s="120">
        <v>5</v>
      </c>
      <c r="H20" s="68"/>
      <c r="I20" s="69"/>
      <c r="J20" s="69"/>
      <c r="K20" s="71"/>
      <c r="L20" s="75"/>
      <c r="M20" s="68"/>
      <c r="N20" s="33"/>
      <c r="O20" s="33"/>
      <c r="P20" s="358">
        <v>5</v>
      </c>
      <c r="Q20" s="327">
        <v>14</v>
      </c>
      <c r="R20" s="329" t="str">
        <f>VLOOKUP(Q20,'пр.взв.'!B7:E70,2,FALSE)</f>
        <v>MATUKAS  Radvilas</v>
      </c>
      <c r="S20" s="331" t="str">
        <f>VLOOKUP(Q20,'пр.взв.'!B7:E70,4,FALSE)</f>
        <v>LTU</v>
      </c>
      <c r="T20" s="39"/>
    </row>
    <row r="21" spans="1:20" ht="9" customHeight="1" thickBot="1">
      <c r="A21" s="352"/>
      <c r="C21" s="356">
        <v>21</v>
      </c>
      <c r="D21" s="338">
        <f>VLOOKUP('пр.хода'!C21,'пр.взв.'!B7:F70,2,FALSE)</f>
        <v>0</v>
      </c>
      <c r="E21" s="342">
        <f>VLOOKUP(C21,'пр.взв.'!B7:F70,3,FALSE)</f>
        <v>0</v>
      </c>
      <c r="F21" s="340">
        <f>VLOOKUP(C21,'пр.взв.'!B7:F70,4,FALSE)</f>
        <v>0</v>
      </c>
      <c r="G21" s="119"/>
      <c r="H21" s="70"/>
      <c r="I21" s="71"/>
      <c r="J21" s="69"/>
      <c r="K21" s="71"/>
      <c r="L21" s="75"/>
      <c r="M21" s="68"/>
      <c r="N21" s="33"/>
      <c r="O21" s="33"/>
      <c r="P21" s="359"/>
      <c r="Q21" s="327"/>
      <c r="R21" s="329" t="e">
        <f>VLOOKUP(Q21,'пр.взв.'!B1:E80,2,FALSE)</f>
        <v>#N/A</v>
      </c>
      <c r="S21" s="331" t="e">
        <f>VLOOKUP(Q21,'пр.взв.'!B7:E80,4,FALSE)</f>
        <v>#N/A</v>
      </c>
      <c r="T21" s="39"/>
    </row>
    <row r="22" spans="1:20" ht="9" customHeight="1" thickBot="1">
      <c r="A22" s="352"/>
      <c r="C22" s="357"/>
      <c r="D22" s="339">
        <f>'пр.взв.'!C46</f>
        <v>0</v>
      </c>
      <c r="E22" s="343"/>
      <c r="F22" s="341">
        <f>'пр.взв.'!E46</f>
        <v>0</v>
      </c>
      <c r="G22" s="72"/>
      <c r="H22" s="69"/>
      <c r="I22" s="106">
        <v>13</v>
      </c>
      <c r="J22" s="73"/>
      <c r="K22" s="71"/>
      <c r="L22" s="75"/>
      <c r="M22" s="68"/>
      <c r="N22" s="33"/>
      <c r="O22" s="33"/>
      <c r="P22" s="512" t="s">
        <v>89</v>
      </c>
      <c r="Q22" s="327">
        <v>13</v>
      </c>
      <c r="R22" s="329" t="str">
        <f>VLOOKUP(Q22,'пр.взв.'!B7:E70,2,FALSE)</f>
        <v>WEISSSTEINER Bernhard</v>
      </c>
      <c r="S22" s="331" t="str">
        <f>VLOOKUP(Q22,'пр.взв.'!B7:E70,4,FALSE)</f>
        <v>AUT</v>
      </c>
      <c r="T22" s="39"/>
    </row>
    <row r="23" spans="1:20" ht="9" customHeight="1" thickBot="1">
      <c r="A23" s="352"/>
      <c r="C23" s="354">
        <v>13</v>
      </c>
      <c r="D23" s="344" t="str">
        <f>VLOOKUP('пр.хода'!C23,'пр.взв.'!B7:F70,2,FALSE)</f>
        <v>WEISSSTEINER Bernhard</v>
      </c>
      <c r="E23" s="346">
        <f>VLOOKUP(C23,'пр.взв.'!B7:F70,3,FALSE)</f>
        <v>1988</v>
      </c>
      <c r="F23" s="336" t="str">
        <f>VLOOKUP(C23,'пр.взв.'!B7:F70,4,FALSE)</f>
        <v>AUT</v>
      </c>
      <c r="G23" s="104"/>
      <c r="H23" s="69"/>
      <c r="I23" s="107" t="s">
        <v>85</v>
      </c>
      <c r="J23" s="69"/>
      <c r="K23" s="69"/>
      <c r="L23" s="75"/>
      <c r="M23" s="68"/>
      <c r="N23" s="33"/>
      <c r="O23" s="33"/>
      <c r="P23" s="513"/>
      <c r="Q23" s="327"/>
      <c r="R23" s="329" t="e">
        <f>VLOOKUP(Q23,'пр.взв.'!B1:E82,2,FALSE)</f>
        <v>#N/A</v>
      </c>
      <c r="S23" s="331" t="e">
        <f>VLOOKUP(Q23,'пр.взв.'!B1:E82,4,FALSE)</f>
        <v>#N/A</v>
      </c>
      <c r="T23" s="39"/>
    </row>
    <row r="24" spans="1:20" ht="9" customHeight="1">
      <c r="A24" s="352"/>
      <c r="C24" s="355"/>
      <c r="D24" s="345">
        <f>'пр.взв.'!C32</f>
        <v>0</v>
      </c>
      <c r="E24" s="347"/>
      <c r="F24" s="337">
        <f>'пр.взв.'!E32</f>
        <v>0</v>
      </c>
      <c r="G24" s="106">
        <v>13</v>
      </c>
      <c r="H24" s="73"/>
      <c r="I24" s="71"/>
      <c r="J24" s="69"/>
      <c r="K24" s="69"/>
      <c r="L24" s="75"/>
      <c r="M24" s="68"/>
      <c r="N24" s="33"/>
      <c r="O24" s="33"/>
      <c r="P24" s="512" t="s">
        <v>89</v>
      </c>
      <c r="Q24" s="327">
        <v>10</v>
      </c>
      <c r="R24" s="329" t="str">
        <f>VLOOKUP(Q24,'пр.взв.'!B7:E70,2,FALSE)</f>
        <v>FERNANDAZ Oscar</v>
      </c>
      <c r="S24" s="331" t="str">
        <f>VLOOKUP(Q24,'пр.взв.'!B7:E70,4,FALSE)</f>
        <v>ESP</v>
      </c>
      <c r="T24" s="39"/>
    </row>
    <row r="25" spans="1:20" ht="9" customHeight="1" thickBot="1">
      <c r="A25" s="352"/>
      <c r="C25" s="356">
        <v>29</v>
      </c>
      <c r="D25" s="338">
        <f>VLOOKUP('пр.хода'!C25,'пр.взв.'!B7:F70,2,FALSE)</f>
        <v>0</v>
      </c>
      <c r="E25" s="342">
        <f>VLOOKUP(C25,'пр.взв.'!B7:F70,3,FALSE)</f>
        <v>0</v>
      </c>
      <c r="F25" s="340">
        <f>VLOOKUP(C25,'пр.взв.'!B7:F70,4,FALSE)</f>
        <v>0</v>
      </c>
      <c r="G25" s="107"/>
      <c r="H25" s="68"/>
      <c r="I25" s="69"/>
      <c r="J25" s="69"/>
      <c r="K25" s="69"/>
      <c r="L25" s="75"/>
      <c r="M25" s="68"/>
      <c r="N25" s="33"/>
      <c r="O25" s="33"/>
      <c r="P25" s="513"/>
      <c r="Q25" s="327"/>
      <c r="R25" s="329" t="e">
        <f>VLOOKUP(Q25,'пр.взв.'!B1:E84,2,FALSE)</f>
        <v>#N/A</v>
      </c>
      <c r="S25" s="331" t="e">
        <f>VLOOKUP(Q25,'пр.взв.'!B1:E84,4,FALSE)</f>
        <v>#N/A</v>
      </c>
      <c r="T25" s="39"/>
    </row>
    <row r="26" spans="1:20" ht="9" customHeight="1" thickBot="1">
      <c r="A26" s="352"/>
      <c r="C26" s="357"/>
      <c r="D26" s="339">
        <f>'пр.взв.'!C64</f>
        <v>0</v>
      </c>
      <c r="E26" s="343"/>
      <c r="F26" s="341">
        <f>'пр.взв.'!E64</f>
        <v>0</v>
      </c>
      <c r="G26" s="72"/>
      <c r="H26" s="68"/>
      <c r="I26" s="69"/>
      <c r="J26" s="69"/>
      <c r="K26" s="69"/>
      <c r="L26" s="101"/>
      <c r="M26" s="120">
        <v>9</v>
      </c>
      <c r="N26" s="33"/>
      <c r="O26" s="33"/>
      <c r="P26" s="512" t="s">
        <v>90</v>
      </c>
      <c r="Q26" s="327">
        <v>7</v>
      </c>
      <c r="R26" s="329" t="str">
        <f>VLOOKUP(Q26,'пр.взв.'!B7:E70,2,FALSE)</f>
        <v>DROUILLY François </v>
      </c>
      <c r="S26" s="331" t="str">
        <f>VLOOKUP(Q26,'пр.взв.'!B7:E70,4,FALSE)</f>
        <v>FRA</v>
      </c>
      <c r="T26" s="39"/>
    </row>
    <row r="27" spans="1:20" ht="9" customHeight="1" thickBot="1">
      <c r="A27" s="351" t="s">
        <v>41</v>
      </c>
      <c r="C27" s="354">
        <v>3</v>
      </c>
      <c r="D27" s="344" t="str">
        <f>VLOOKUP(C27,'пр.взв.'!B7:F70,2,FALSE)</f>
        <v>OSHLOBANU Sergey</v>
      </c>
      <c r="E27" s="346">
        <f>VLOOKUP(C27,'пр.взв.'!B7:F70,3,FALSE)</f>
        <v>1986</v>
      </c>
      <c r="F27" s="336" t="str">
        <f>VLOOKUP(C27,'пр.взв.'!B7:F70,4,FALSE)</f>
        <v>MDA</v>
      </c>
      <c r="G27" s="103"/>
      <c r="H27" s="68"/>
      <c r="I27" s="69"/>
      <c r="J27" s="69"/>
      <c r="K27" s="69"/>
      <c r="L27" s="101"/>
      <c r="M27" s="119" t="s">
        <v>83</v>
      </c>
      <c r="N27" s="94"/>
      <c r="O27" s="33"/>
      <c r="P27" s="513"/>
      <c r="Q27" s="327"/>
      <c r="R27" s="329" t="e">
        <f>VLOOKUP(Q27,'пр.взв.'!B2:E86,2,FALSE)</f>
        <v>#N/A</v>
      </c>
      <c r="S27" s="331" t="e">
        <f>VLOOKUP(Q27,'пр.взв.'!B2:E86,4,FALSE)</f>
        <v>#N/A</v>
      </c>
      <c r="T27" s="39"/>
    </row>
    <row r="28" spans="1:20" ht="9" customHeight="1">
      <c r="A28" s="352"/>
      <c r="C28" s="355"/>
      <c r="D28" s="345">
        <f>'пр.взв.'!C12</f>
        <v>0</v>
      </c>
      <c r="E28" s="347"/>
      <c r="F28" s="337">
        <f>'пр.взв.'!E12</f>
        <v>0</v>
      </c>
      <c r="G28" s="120">
        <v>3</v>
      </c>
      <c r="H28" s="68"/>
      <c r="I28" s="69"/>
      <c r="J28" s="69"/>
      <c r="K28" s="69"/>
      <c r="L28" s="75"/>
      <c r="M28" s="68"/>
      <c r="N28" s="95"/>
      <c r="O28" s="33"/>
      <c r="P28" s="512" t="s">
        <v>90</v>
      </c>
      <c r="Q28" s="327">
        <v>12</v>
      </c>
      <c r="R28" s="329" t="str">
        <f>VLOOKUP(Q28,'пр.взв.'!B7:E70,2,FALSE)</f>
        <v>BAINDUROV Giorgi</v>
      </c>
      <c r="S28" s="331" t="str">
        <f>VLOOKUP(Q28,'пр.взв.'!B7:E70,4,FALSE)</f>
        <v>GEO</v>
      </c>
      <c r="T28" s="39"/>
    </row>
    <row r="29" spans="1:20" ht="9" customHeight="1" thickBot="1">
      <c r="A29" s="352"/>
      <c r="C29" s="356">
        <v>19</v>
      </c>
      <c r="D29" s="338">
        <f>VLOOKUP('пр.хода'!C29,'пр.взв.'!B7:F70,2,FALSE)</f>
        <v>0</v>
      </c>
      <c r="E29" s="342">
        <f>VLOOKUP(C29,'пр.взв.'!B7:F70,3,FALSE)</f>
        <v>0</v>
      </c>
      <c r="F29" s="340">
        <f>VLOOKUP(C29,'пр.взв.'!B7:F70,4,FALSE)</f>
        <v>0</v>
      </c>
      <c r="G29" s="119"/>
      <c r="H29" s="70"/>
      <c r="I29" s="102"/>
      <c r="J29" s="69"/>
      <c r="K29" s="69"/>
      <c r="L29" s="75"/>
      <c r="M29" s="68"/>
      <c r="N29" s="95"/>
      <c r="O29" s="33"/>
      <c r="P29" s="513"/>
      <c r="Q29" s="327"/>
      <c r="R29" s="329" t="e">
        <f>VLOOKUP(Q29,'пр.взв.'!B5:E88,2,FALSE)</f>
        <v>#N/A</v>
      </c>
      <c r="S29" s="331" t="e">
        <f>VLOOKUP(Q29,'пр.взв.'!B2:E88,4,FALSE)</f>
        <v>#N/A</v>
      </c>
      <c r="T29" s="39"/>
    </row>
    <row r="30" spans="1:20" ht="9" customHeight="1" thickBot="1">
      <c r="A30" s="352"/>
      <c r="C30" s="357"/>
      <c r="D30" s="339">
        <f>'пр.взв.'!C44</f>
        <v>0</v>
      </c>
      <c r="E30" s="343"/>
      <c r="F30" s="341">
        <f>'пр.взв.'!E44</f>
        <v>0</v>
      </c>
      <c r="G30" s="72"/>
      <c r="H30" s="101"/>
      <c r="I30" s="120">
        <v>11</v>
      </c>
      <c r="J30" s="69"/>
      <c r="K30" s="69"/>
      <c r="L30" s="75"/>
      <c r="M30" s="68"/>
      <c r="N30" s="95"/>
      <c r="O30" s="33"/>
      <c r="P30" s="515" t="s">
        <v>91</v>
      </c>
      <c r="Q30" s="327">
        <v>5</v>
      </c>
      <c r="R30" s="329" t="str">
        <f>VLOOKUP(Q30,'пр.взв.'!B7:E70,2,FALSE)</f>
        <v>RICHARDSON
Thomas</v>
      </c>
      <c r="S30" s="331" t="str">
        <f>VLOOKUP(Q30,'пр.взв.'!B7:E70,4,FALSE)</f>
        <v>GBR</v>
      </c>
      <c r="T30" s="39"/>
    </row>
    <row r="31" spans="1:20" ht="9" customHeight="1" thickBot="1">
      <c r="A31" s="352"/>
      <c r="C31" s="354">
        <v>11</v>
      </c>
      <c r="D31" s="344" t="str">
        <f>VLOOKUP('пр.хода'!C31,'пр.взв.'!B7:F70,2,FALSE)</f>
        <v>SAVINOV Viktor</v>
      </c>
      <c r="E31" s="346">
        <f>VLOOKUP(C31,'пр.взв.'!B7:F70,3,FALSE)</f>
        <v>1976</v>
      </c>
      <c r="F31" s="336" t="str">
        <f>VLOOKUP(C31,'пр.взв.'!B7:F70,4,FALSE)</f>
        <v>UKR</v>
      </c>
      <c r="G31" s="104"/>
      <c r="H31" s="101"/>
      <c r="I31" s="119" t="s">
        <v>85</v>
      </c>
      <c r="J31" s="70"/>
      <c r="K31" s="71"/>
      <c r="L31" s="75"/>
      <c r="M31" s="68"/>
      <c r="N31" s="95"/>
      <c r="O31" s="33"/>
      <c r="P31" s="516"/>
      <c r="Q31" s="327"/>
      <c r="R31" s="329" t="e">
        <f>VLOOKUP(Q31,'пр.взв.'!B2:E90,2,FALSE)</f>
        <v>#N/A</v>
      </c>
      <c r="S31" s="331" t="e">
        <f>VLOOKUP(Q31,'пр.взв.'!B7:E90,4,FALSE)</f>
        <v>#N/A</v>
      </c>
      <c r="T31" s="39"/>
    </row>
    <row r="32" spans="1:20" ht="9" customHeight="1">
      <c r="A32" s="352"/>
      <c r="C32" s="355"/>
      <c r="D32" s="345">
        <f>'пр.взв.'!C28</f>
        <v>0</v>
      </c>
      <c r="E32" s="347"/>
      <c r="F32" s="337">
        <f>'пр.взв.'!E28</f>
        <v>0</v>
      </c>
      <c r="G32" s="106">
        <v>11</v>
      </c>
      <c r="H32" s="73"/>
      <c r="I32" s="71"/>
      <c r="J32" s="69"/>
      <c r="K32" s="71"/>
      <c r="L32" s="75"/>
      <c r="M32" s="68"/>
      <c r="N32" s="95"/>
      <c r="O32" s="33"/>
      <c r="P32" s="515" t="s">
        <v>91</v>
      </c>
      <c r="Q32" s="327">
        <v>3</v>
      </c>
      <c r="R32" s="329" t="str">
        <f>VLOOKUP(Q32,'пр.взв.'!B7:E70,2,FALSE)</f>
        <v>OSHLOBANU Sergey</v>
      </c>
      <c r="S32" s="331" t="str">
        <f>VLOOKUP(Q32,'пр.взв.'!B7:E70,4,FALSE)</f>
        <v>MDA</v>
      </c>
      <c r="T32" s="39"/>
    </row>
    <row r="33" spans="1:20" ht="9" customHeight="1" thickBot="1">
      <c r="A33" s="352"/>
      <c r="C33" s="356">
        <v>27</v>
      </c>
      <c r="D33" s="338">
        <f>VLOOKUP('пр.хода'!C33,'пр.взв.'!B7:F70,2,FALSE)</f>
        <v>0</v>
      </c>
      <c r="E33" s="342">
        <f>VLOOKUP(C33,'пр.взв.'!B7:F70,3,FALSE)</f>
        <v>0</v>
      </c>
      <c r="F33" s="340">
        <f>VLOOKUP(C33,'пр.взв.'!B7:F70,4,FALSE)</f>
        <v>0</v>
      </c>
      <c r="G33" s="107"/>
      <c r="H33" s="68"/>
      <c r="I33" s="69"/>
      <c r="J33" s="69"/>
      <c r="K33" s="71"/>
      <c r="L33" s="75"/>
      <c r="M33" s="68"/>
      <c r="N33" s="95"/>
      <c r="O33" s="33"/>
      <c r="P33" s="516"/>
      <c r="Q33" s="327"/>
      <c r="R33" s="329" t="e">
        <f>VLOOKUP(Q33,'пр.взв.'!B2:E92,2,FALSE)</f>
        <v>#N/A</v>
      </c>
      <c r="S33" s="331" t="e">
        <f>VLOOKUP(Q33,'пр.взв.'!B2:E92,4,FALSE)</f>
        <v>#N/A</v>
      </c>
      <c r="T33" s="39"/>
    </row>
    <row r="34" spans="1:20" ht="9" customHeight="1" thickBot="1">
      <c r="A34" s="352"/>
      <c r="C34" s="357"/>
      <c r="D34" s="339">
        <f>'пр.взв.'!C60</f>
        <v>0</v>
      </c>
      <c r="E34" s="343"/>
      <c r="F34" s="341">
        <f>'пр.взв.'!E60</f>
        <v>0</v>
      </c>
      <c r="G34" s="72"/>
      <c r="H34" s="68"/>
      <c r="I34" s="69"/>
      <c r="J34" s="69"/>
      <c r="K34" s="106">
        <v>11</v>
      </c>
      <c r="L34" s="76"/>
      <c r="M34" s="68"/>
      <c r="N34" s="95"/>
      <c r="O34" s="33"/>
      <c r="P34" s="515" t="s">
        <v>91</v>
      </c>
      <c r="Q34" s="327">
        <v>15</v>
      </c>
      <c r="R34" s="329" t="str">
        <f>VLOOKUP(Q34,'пр.взв.'!B7:E70,2,FALSE)</f>
        <v>ZUBKOV Aleksei</v>
      </c>
      <c r="S34" s="331" t="str">
        <f>VLOOKUP(Q34,'пр.взв.'!B7:F70,4,FALSE)</f>
        <v>EST</v>
      </c>
      <c r="T34" s="39"/>
    </row>
    <row r="35" spans="1:21" ht="9" customHeight="1" thickBot="1">
      <c r="A35" s="352"/>
      <c r="C35" s="354">
        <v>7</v>
      </c>
      <c r="D35" s="344" t="str">
        <f>VLOOKUP(C35,'пр.взв.'!B7:F70,2,FALSE)</f>
        <v>DROUILLY François </v>
      </c>
      <c r="E35" s="346">
        <f>VLOOKUP(C35,'пр.взв.'!B7:F70,3,FALSE)</f>
        <v>1979</v>
      </c>
      <c r="F35" s="336" t="str">
        <f>VLOOKUP(C35,'пр.взв.'!B7:F70,4,FALSE)</f>
        <v>FRA</v>
      </c>
      <c r="G35" s="103"/>
      <c r="H35" s="68"/>
      <c r="I35" s="69"/>
      <c r="J35" s="69"/>
      <c r="K35" s="107" t="s">
        <v>85</v>
      </c>
      <c r="L35" s="69"/>
      <c r="M35" s="68"/>
      <c r="N35" s="95"/>
      <c r="O35" s="33"/>
      <c r="P35" s="516"/>
      <c r="Q35" s="327"/>
      <c r="R35" s="329" t="e">
        <f>VLOOKUP(Q35,'пр.взв.'!B1:E94,2,FALSE)</f>
        <v>#N/A</v>
      </c>
      <c r="S35" s="331" t="e">
        <f>VLOOKUP(Q35,'пр.взв.'!B1:E94,4,FALSE)</f>
        <v>#N/A</v>
      </c>
      <c r="T35" s="35"/>
      <c r="U35" s="15"/>
    </row>
    <row r="36" spans="1:21" ht="9" customHeight="1">
      <c r="A36" s="352"/>
      <c r="C36" s="355"/>
      <c r="D36" s="345">
        <f>'пр.взв.'!C20</f>
        <v>0</v>
      </c>
      <c r="E36" s="347"/>
      <c r="F36" s="337">
        <f>'пр.взв.'!E20</f>
        <v>0</v>
      </c>
      <c r="G36" s="120">
        <v>7</v>
      </c>
      <c r="H36" s="68"/>
      <c r="I36" s="69"/>
      <c r="J36" s="69"/>
      <c r="K36" s="71"/>
      <c r="L36" s="69"/>
      <c r="M36" s="68"/>
      <c r="N36" s="95"/>
      <c r="O36" s="33"/>
      <c r="P36" s="515" t="s">
        <v>91</v>
      </c>
      <c r="Q36" s="327">
        <v>6</v>
      </c>
      <c r="R36" s="329" t="str">
        <f>VLOOKUP(Q36,'пр.взв.'!B7:E70,2,FALSE)</f>
        <v>RIBAK Artur</v>
      </c>
      <c r="S36" s="331" t="str">
        <f>VLOOKUP(Q36,'пр.взв.'!B7:E70,4,FALSE)</f>
        <v>ISR</v>
      </c>
      <c r="T36" s="35"/>
      <c r="U36" s="15"/>
    </row>
    <row r="37" spans="1:21" ht="9" customHeight="1" thickBot="1">
      <c r="A37" s="352"/>
      <c r="C37" s="356">
        <v>23</v>
      </c>
      <c r="D37" s="338">
        <f>VLOOKUP('пр.хода'!C37,'пр.взв.'!B7:F70,2,FALSE)</f>
        <v>0</v>
      </c>
      <c r="E37" s="342">
        <f>VLOOKUP(C37,'пр.взв.'!B7:F70,3,FALSE)</f>
        <v>0</v>
      </c>
      <c r="F37" s="340">
        <f>VLOOKUP(C37,'пр.взв.'!B7:F70,4,FALSE)</f>
        <v>0</v>
      </c>
      <c r="G37" s="119"/>
      <c r="H37" s="70"/>
      <c r="I37" s="71"/>
      <c r="J37" s="69"/>
      <c r="K37" s="71"/>
      <c r="L37" s="69"/>
      <c r="M37" s="68"/>
      <c r="N37" s="95"/>
      <c r="O37" s="33"/>
      <c r="P37" s="516"/>
      <c r="Q37" s="327"/>
      <c r="R37" s="329" t="e">
        <f>VLOOKUP(Q37,'пр.взв.'!B3:E96,2,FALSE)</f>
        <v>#N/A</v>
      </c>
      <c r="S37" s="331" t="e">
        <f>VLOOKUP(Q37,'пр.взв.'!B3:E96,4,FALSE)</f>
        <v>#N/A</v>
      </c>
      <c r="T37" s="35"/>
      <c r="U37" s="15"/>
    </row>
    <row r="38" spans="1:21" ht="9" customHeight="1" thickBot="1">
      <c r="A38" s="352"/>
      <c r="C38" s="357"/>
      <c r="D38" s="339">
        <f>'пр.взв.'!C52</f>
        <v>0</v>
      </c>
      <c r="E38" s="343"/>
      <c r="F38" s="341">
        <f>'пр.взв.'!E52</f>
        <v>0</v>
      </c>
      <c r="G38" s="72"/>
      <c r="H38" s="69"/>
      <c r="I38" s="106">
        <v>7</v>
      </c>
      <c r="J38" s="73"/>
      <c r="K38" s="71"/>
      <c r="L38" s="69"/>
      <c r="M38" s="68"/>
      <c r="N38" s="95"/>
      <c r="O38" s="33"/>
      <c r="P38" s="515" t="s">
        <v>91</v>
      </c>
      <c r="Q38" s="327">
        <v>4</v>
      </c>
      <c r="R38" s="329" t="str">
        <f>VLOOKUP(Q38,'пр.взв.'!B7:E70,2,FALSE)</f>
        <v>TOROI Mika</v>
      </c>
      <c r="S38" s="331" t="str">
        <f>VLOOKUP(Q38,'пр.взв.'!B7:E70,4,FALSE)</f>
        <v>FIN</v>
      </c>
      <c r="T38" s="35"/>
      <c r="U38" s="15"/>
    </row>
    <row r="39" spans="1:21" ht="9" customHeight="1" thickBot="1">
      <c r="A39" s="352"/>
      <c r="C39" s="354">
        <v>15</v>
      </c>
      <c r="D39" s="344" t="str">
        <f>VLOOKUP('пр.хода'!C39,'пр.взв.'!B7:F70,2,FALSE)</f>
        <v>ZUBKOV Aleksei</v>
      </c>
      <c r="E39" s="346">
        <f>VLOOKUP(C39,'пр.взв.'!B7:F70,3,FALSE)</f>
        <v>1992</v>
      </c>
      <c r="F39" s="336" t="str">
        <f>VLOOKUP(C39,'пр.взв.'!B7:F70,4,FALSE)</f>
        <v>EST</v>
      </c>
      <c r="G39" s="104"/>
      <c r="H39" s="69"/>
      <c r="I39" s="402" t="s">
        <v>86</v>
      </c>
      <c r="J39" s="69"/>
      <c r="K39" s="69"/>
      <c r="L39" s="69"/>
      <c r="M39" s="69"/>
      <c r="N39" s="95"/>
      <c r="O39" s="33"/>
      <c r="P39" s="516"/>
      <c r="Q39" s="327"/>
      <c r="R39" s="329" t="e">
        <f>VLOOKUP(Q39,'пр.взв.'!B5:E98,2,FALSE)</f>
        <v>#N/A</v>
      </c>
      <c r="S39" s="331" t="e">
        <f>VLOOKUP(Q39,'пр.взв.'!B3:E98,4,FALSE)</f>
        <v>#N/A</v>
      </c>
      <c r="T39" s="35"/>
      <c r="U39" s="15"/>
    </row>
    <row r="40" spans="1:20" ht="9" customHeight="1">
      <c r="A40" s="352"/>
      <c r="C40" s="355"/>
      <c r="D40" s="345">
        <f>'пр.взв.'!C36</f>
        <v>0</v>
      </c>
      <c r="E40" s="347"/>
      <c r="F40" s="337">
        <f>'пр.взв.'!E36</f>
        <v>0</v>
      </c>
      <c r="G40" s="106">
        <v>15</v>
      </c>
      <c r="H40" s="73"/>
      <c r="I40" s="71"/>
      <c r="J40" s="69"/>
      <c r="K40" s="68"/>
      <c r="L40" s="69"/>
      <c r="M40" s="69"/>
      <c r="N40" s="95"/>
      <c r="O40" s="33"/>
      <c r="P40" s="515" t="s">
        <v>91</v>
      </c>
      <c r="Q40" s="327">
        <v>8</v>
      </c>
      <c r="R40" s="329" t="str">
        <f>VLOOKUP(Q40,'пр.взв.'!B7:E70,2,FALSE)</f>
        <v>KAPA Norbert</v>
      </c>
      <c r="S40" s="331" t="str">
        <f>VLOOKUP(Q40,'пр.взв.'!B7:E70,4,FALSE)</f>
        <v>SVK</v>
      </c>
      <c r="T40" s="39"/>
    </row>
    <row r="41" spans="1:20" ht="9" customHeight="1" thickBot="1">
      <c r="A41" s="352"/>
      <c r="C41" s="356">
        <v>31</v>
      </c>
      <c r="D41" s="338">
        <f>VLOOKUP('пр.хода'!C41,'пр.взв.'!B7:F70,2,FALSE)</f>
        <v>0</v>
      </c>
      <c r="E41" s="342">
        <f>VLOOKUP(C41,'пр.взв.'!B7:F70,3,FALSE)</f>
        <v>0</v>
      </c>
      <c r="F41" s="340">
        <f>VLOOKUP(C41,'пр.взв.'!B7:F70,4,FALSE)</f>
        <v>0</v>
      </c>
      <c r="G41" s="107"/>
      <c r="H41" s="68"/>
      <c r="I41" s="68"/>
      <c r="J41" s="69"/>
      <c r="K41" s="68"/>
      <c r="L41" s="69"/>
      <c r="M41" s="69"/>
      <c r="N41" s="95"/>
      <c r="O41" s="33"/>
      <c r="P41" s="516"/>
      <c r="Q41" s="327"/>
      <c r="R41" s="329" t="e">
        <f>VLOOKUP(Q41,'пр.взв.'!B3:E100,2,FALSE)</f>
        <v>#N/A</v>
      </c>
      <c r="S41" s="331" t="e">
        <f>VLOOKUP(Q41,'пр.взв.'!B3:E100,4,FALSE)</f>
        <v>#N/A</v>
      </c>
      <c r="T41" s="39"/>
    </row>
    <row r="42" spans="1:20" ht="9" customHeight="1" thickBot="1">
      <c r="A42" s="353"/>
      <c r="C42" s="357"/>
      <c r="D42" s="339">
        <f>'пр.взв.'!C68</f>
        <v>0</v>
      </c>
      <c r="E42" s="343"/>
      <c r="F42" s="341">
        <f>'пр.взв.'!E68</f>
        <v>0</v>
      </c>
      <c r="G42" s="105"/>
      <c r="H42" s="68"/>
      <c r="I42" s="68"/>
      <c r="J42" s="69"/>
      <c r="K42" s="68"/>
      <c r="L42" s="69"/>
      <c r="M42" s="69"/>
      <c r="N42" s="95"/>
      <c r="O42" s="33"/>
      <c r="P42" s="512" t="s">
        <v>92</v>
      </c>
      <c r="Q42" s="327">
        <v>17</v>
      </c>
      <c r="R42" s="329" t="str">
        <f>VLOOKUP(Q42,'пр.взв.'!B7:E70,2,FALSE)</f>
        <v>NAMAZOV Ziya</v>
      </c>
      <c r="S42" s="331" t="str">
        <f>VLOOKUP(Q42,'пр.взв.'!B7:E70,4,FALSE)</f>
        <v>AZE</v>
      </c>
      <c r="T42" s="39"/>
    </row>
    <row r="43" spans="3:20" ht="9" customHeight="1" thickBot="1">
      <c r="C43" s="368"/>
      <c r="D43" s="118"/>
      <c r="E43" s="78"/>
      <c r="F43" s="78"/>
      <c r="G43" s="72"/>
      <c r="H43" s="68"/>
      <c r="I43" s="68"/>
      <c r="J43" s="68"/>
      <c r="K43" s="68"/>
      <c r="L43" s="69"/>
      <c r="M43" s="69"/>
      <c r="N43" s="117">
        <v>9</v>
      </c>
      <c r="O43" s="111"/>
      <c r="P43" s="514"/>
      <c r="Q43" s="328"/>
      <c r="R43" s="330" t="e">
        <f>VLOOKUP(Q43,'пр.взв.'!B3:E102,2,FALSE)</f>
        <v>#N/A</v>
      </c>
      <c r="S43" s="332" t="e">
        <f>VLOOKUP(Q43,'пр.взв.'!B3:E102,4,FALSE)</f>
        <v>#N/A</v>
      </c>
      <c r="T43" s="39"/>
    </row>
    <row r="44" spans="3:24" ht="9" customHeight="1" thickBot="1">
      <c r="C44" s="369"/>
      <c r="D44" s="118"/>
      <c r="E44" s="78"/>
      <c r="F44" s="78"/>
      <c r="G44" s="72"/>
      <c r="H44" s="68"/>
      <c r="I44" s="68"/>
      <c r="J44" s="68"/>
      <c r="K44" s="68"/>
      <c r="L44" s="69"/>
      <c r="M44" s="69"/>
      <c r="N44" s="123" t="s">
        <v>83</v>
      </c>
      <c r="O44" s="112"/>
      <c r="P44" s="325"/>
      <c r="Q44" s="322"/>
      <c r="R44" s="323"/>
      <c r="S44" s="326"/>
      <c r="T44" s="39"/>
      <c r="X44" s="67"/>
    </row>
    <row r="45" spans="1:20" ht="9" customHeight="1" thickBot="1">
      <c r="A45" s="351" t="s">
        <v>39</v>
      </c>
      <c r="C45" s="354">
        <v>2</v>
      </c>
      <c r="D45" s="344" t="str">
        <f>VLOOKUP(C45,'пр.взв.'!B7:F70,2,FALSE)</f>
        <v>STEPANKOU Aliaksei</v>
      </c>
      <c r="E45" s="346">
        <f>VLOOKUP(C45,'пр.взв.'!B7:F70,3,FALSE)</f>
        <v>1986</v>
      </c>
      <c r="F45" s="336" t="str">
        <f>VLOOKUP(C45,'пр.взв.'!B7:F70,4,FALSE)</f>
        <v>BLR</v>
      </c>
      <c r="G45" s="68"/>
      <c r="H45" s="68"/>
      <c r="I45" s="68"/>
      <c r="J45" s="68"/>
      <c r="K45" s="79"/>
      <c r="L45" s="69"/>
      <c r="M45" s="69"/>
      <c r="N45" s="95"/>
      <c r="O45" s="33"/>
      <c r="P45" s="325"/>
      <c r="Q45" s="322"/>
      <c r="R45" s="323"/>
      <c r="S45" s="326"/>
      <c r="T45" s="39"/>
    </row>
    <row r="46" spans="1:20" ht="9" customHeight="1">
      <c r="A46" s="352"/>
      <c r="C46" s="355"/>
      <c r="D46" s="345">
        <f>'пр.взв.'!C10</f>
        <v>0</v>
      </c>
      <c r="E46" s="347"/>
      <c r="F46" s="337">
        <f>'пр.взв.'!E10</f>
        <v>0</v>
      </c>
      <c r="G46" s="120">
        <v>2</v>
      </c>
      <c r="H46" s="68"/>
      <c r="I46" s="69"/>
      <c r="J46" s="69"/>
      <c r="K46" s="80"/>
      <c r="L46" s="69"/>
      <c r="M46" s="69"/>
      <c r="N46" s="95"/>
      <c r="O46" s="33"/>
      <c r="P46" s="325"/>
      <c r="Q46" s="322"/>
      <c r="R46" s="323"/>
      <c r="S46" s="326"/>
      <c r="T46" s="39"/>
    </row>
    <row r="47" spans="1:20" ht="9" customHeight="1" thickBot="1">
      <c r="A47" s="352"/>
      <c r="C47" s="356">
        <v>18</v>
      </c>
      <c r="D47" s="338">
        <f>VLOOKUP(C47,'пр.взв.'!B7:F70,2,FALSE)</f>
        <v>0</v>
      </c>
      <c r="E47" s="342">
        <f>VLOOKUP(C47,'пр.взв.'!B7:F70,3,FALSE)</f>
        <v>0</v>
      </c>
      <c r="F47" s="340">
        <f>VLOOKUP(C47,'пр.взв.'!B7:F70,4,FALSE)</f>
        <v>0</v>
      </c>
      <c r="G47" s="119"/>
      <c r="H47" s="70"/>
      <c r="I47" s="102"/>
      <c r="J47" s="68"/>
      <c r="K47" s="69"/>
      <c r="L47" s="69"/>
      <c r="M47" s="79"/>
      <c r="N47" s="95"/>
      <c r="O47" s="33"/>
      <c r="P47" s="325"/>
      <c r="Q47" s="322"/>
      <c r="R47" s="323"/>
      <c r="S47" s="326"/>
      <c r="T47" s="39"/>
    </row>
    <row r="48" spans="1:20" ht="9" customHeight="1" thickBot="1">
      <c r="A48" s="352"/>
      <c r="C48" s="357"/>
      <c r="D48" s="339">
        <f>'пр.взв.'!C42</f>
        <v>0</v>
      </c>
      <c r="E48" s="343"/>
      <c r="F48" s="341">
        <f>'пр.взв.'!E42</f>
        <v>0</v>
      </c>
      <c r="G48" s="72"/>
      <c r="H48" s="101"/>
      <c r="I48" s="120">
        <v>2</v>
      </c>
      <c r="J48" s="69"/>
      <c r="K48" s="69"/>
      <c r="L48" s="69"/>
      <c r="M48" s="80"/>
      <c r="N48" s="95"/>
      <c r="O48" s="33"/>
      <c r="P48" s="325"/>
      <c r="Q48" s="322"/>
      <c r="R48" s="323"/>
      <c r="S48" s="326"/>
      <c r="T48" s="39"/>
    </row>
    <row r="49" spans="1:20" ht="9" customHeight="1" thickBot="1">
      <c r="A49" s="352"/>
      <c r="C49" s="354">
        <v>10</v>
      </c>
      <c r="D49" s="344" t="str">
        <f>VLOOKUP(C49,'пр.взв.'!B7:F70,2,FALSE)</f>
        <v>FERNANDAZ Oscar</v>
      </c>
      <c r="E49" s="346">
        <f>VLOOKUP(C49,'пр.взв.'!B7:F70,3,FALSE)</f>
        <v>1978</v>
      </c>
      <c r="F49" s="336" t="str">
        <f>VLOOKUP(C49,'пр.взв.'!B7:F70,4,FALSE)</f>
        <v>ESP</v>
      </c>
      <c r="G49" s="72"/>
      <c r="H49" s="101"/>
      <c r="I49" s="119" t="s">
        <v>85</v>
      </c>
      <c r="J49" s="70"/>
      <c r="K49" s="71"/>
      <c r="L49" s="68"/>
      <c r="M49" s="68"/>
      <c r="N49" s="95"/>
      <c r="O49" s="33"/>
      <c r="P49" s="325"/>
      <c r="Q49" s="322"/>
      <c r="R49" s="323"/>
      <c r="S49" s="326"/>
      <c r="T49" s="39"/>
    </row>
    <row r="50" spans="1:20" ht="9" customHeight="1">
      <c r="A50" s="352"/>
      <c r="C50" s="355"/>
      <c r="D50" s="345">
        <f>'пр.взв.'!C26</f>
        <v>0</v>
      </c>
      <c r="E50" s="347"/>
      <c r="F50" s="337">
        <f>'пр.взв.'!E26</f>
        <v>0</v>
      </c>
      <c r="G50" s="106">
        <v>10</v>
      </c>
      <c r="H50" s="73"/>
      <c r="I50" s="71"/>
      <c r="J50" s="69"/>
      <c r="K50" s="71"/>
      <c r="L50" s="68"/>
      <c r="M50" s="68"/>
      <c r="N50" s="95"/>
      <c r="O50" s="33"/>
      <c r="P50" s="325"/>
      <c r="Q50" s="322"/>
      <c r="R50" s="323"/>
      <c r="S50" s="326"/>
      <c r="T50" s="39"/>
    </row>
    <row r="51" spans="1:20" ht="9" customHeight="1" thickBot="1">
      <c r="A51" s="352"/>
      <c r="C51" s="356">
        <v>26</v>
      </c>
      <c r="D51" s="338">
        <f>VLOOKUP(C51,'пр.взв.'!B7:F70,2,FALSE)</f>
        <v>0</v>
      </c>
      <c r="E51" s="342">
        <f>VLOOKUP(C51,'пр.взв.'!B7:F70,3,FALSE)</f>
        <v>0</v>
      </c>
      <c r="F51" s="340">
        <f>VLOOKUP(C51,'пр.взв.'!B7:F70,4,FALSE)</f>
        <v>0</v>
      </c>
      <c r="G51" s="107"/>
      <c r="H51" s="68"/>
      <c r="I51" s="69"/>
      <c r="J51" s="69"/>
      <c r="K51" s="71"/>
      <c r="L51" s="68"/>
      <c r="M51" s="68"/>
      <c r="N51" s="95"/>
      <c r="O51" s="33"/>
      <c r="P51" s="325"/>
      <c r="Q51" s="322"/>
      <c r="R51" s="323"/>
      <c r="S51" s="326"/>
      <c r="T51" s="39"/>
    </row>
    <row r="52" spans="1:20" ht="9" customHeight="1" thickBot="1">
      <c r="A52" s="352"/>
      <c r="C52" s="357"/>
      <c r="D52" s="339">
        <f>'пр.взв.'!C58</f>
        <v>0</v>
      </c>
      <c r="E52" s="343"/>
      <c r="F52" s="341">
        <f>'пр.взв.'!E58</f>
        <v>0</v>
      </c>
      <c r="G52" s="72"/>
      <c r="H52" s="68"/>
      <c r="I52" s="69"/>
      <c r="J52" s="101"/>
      <c r="K52" s="120">
        <v>2</v>
      </c>
      <c r="L52" s="68"/>
      <c r="M52" s="68"/>
      <c r="N52" s="95"/>
      <c r="O52" s="33"/>
      <c r="P52" s="325"/>
      <c r="Q52" s="322"/>
      <c r="R52" s="323"/>
      <c r="S52" s="326"/>
      <c r="T52" s="39"/>
    </row>
    <row r="53" spans="1:20" ht="9" customHeight="1" thickBot="1">
      <c r="A53" s="352"/>
      <c r="C53" s="354">
        <v>6</v>
      </c>
      <c r="D53" s="344" t="str">
        <f>VLOOKUP(C53,'пр.взв.'!B7:F70,2,FALSE)</f>
        <v>RIBAK Artur</v>
      </c>
      <c r="E53" s="346">
        <f>VLOOKUP(C53,'пр.взв.'!B7:F70,3,FALSE)</f>
        <v>1990</v>
      </c>
      <c r="F53" s="336" t="str">
        <f>VLOOKUP(C53,'пр.взв.'!B7:F70,4,FALSE)</f>
        <v>ISR</v>
      </c>
      <c r="G53" s="72"/>
      <c r="H53" s="68"/>
      <c r="I53" s="69"/>
      <c r="J53" s="101"/>
      <c r="K53" s="401" t="s">
        <v>87</v>
      </c>
      <c r="L53" s="74"/>
      <c r="M53" s="68"/>
      <c r="N53" s="95"/>
      <c r="O53" s="33"/>
      <c r="P53" s="325"/>
      <c r="Q53" s="322"/>
      <c r="R53" s="323"/>
      <c r="S53" s="326"/>
      <c r="T53" s="39"/>
    </row>
    <row r="54" spans="1:20" ht="9" customHeight="1">
      <c r="A54" s="352"/>
      <c r="C54" s="355"/>
      <c r="D54" s="345">
        <f>'пр.взв.'!C18</f>
        <v>0</v>
      </c>
      <c r="E54" s="347"/>
      <c r="F54" s="337">
        <f>'пр.взв.'!E18</f>
        <v>0</v>
      </c>
      <c r="G54" s="120">
        <v>6</v>
      </c>
      <c r="H54" s="68"/>
      <c r="I54" s="69"/>
      <c r="J54" s="69"/>
      <c r="K54" s="71"/>
      <c r="L54" s="75"/>
      <c r="M54" s="68"/>
      <c r="N54" s="95"/>
      <c r="O54" s="33"/>
      <c r="P54" s="325"/>
      <c r="Q54" s="322"/>
      <c r="R54" s="323"/>
      <c r="S54" s="326"/>
      <c r="T54" s="39"/>
    </row>
    <row r="55" spans="1:20" ht="9" customHeight="1" thickBot="1">
      <c r="A55" s="352"/>
      <c r="C55" s="356">
        <v>22</v>
      </c>
      <c r="D55" s="338">
        <f>VLOOKUP(C55,'пр.взв.'!B7:F70,2,FALSE)</f>
        <v>0</v>
      </c>
      <c r="E55" s="342">
        <f>VLOOKUP(C55,'пр.взв.'!B7:F70,3,FALSE)</f>
        <v>0</v>
      </c>
      <c r="F55" s="340">
        <f>VLOOKUP(C55,'пр.взв.'!B7:F70,4,FALSE)</f>
        <v>0</v>
      </c>
      <c r="G55" s="119"/>
      <c r="H55" s="70"/>
      <c r="I55" s="71"/>
      <c r="J55" s="69"/>
      <c r="K55" s="71"/>
      <c r="L55" s="75"/>
      <c r="M55" s="68"/>
      <c r="N55" s="95"/>
      <c r="O55" s="33"/>
      <c r="P55" s="325"/>
      <c r="Q55" s="322"/>
      <c r="R55" s="323"/>
      <c r="S55" s="326"/>
      <c r="T55" s="39"/>
    </row>
    <row r="56" spans="1:20" ht="9" customHeight="1" thickBot="1">
      <c r="A56" s="352"/>
      <c r="C56" s="357"/>
      <c r="D56" s="339">
        <f>'пр.взв.'!C50</f>
        <v>0</v>
      </c>
      <c r="E56" s="343"/>
      <c r="F56" s="341">
        <f>'пр.взв.'!E50</f>
        <v>0</v>
      </c>
      <c r="G56" s="72"/>
      <c r="H56" s="69"/>
      <c r="I56" s="106">
        <v>14</v>
      </c>
      <c r="J56" s="73"/>
      <c r="K56" s="71"/>
      <c r="L56" s="75"/>
      <c r="M56" s="68"/>
      <c r="N56" s="95"/>
      <c r="O56" s="33"/>
      <c r="P56" s="325"/>
      <c r="Q56" s="322"/>
      <c r="R56" s="323"/>
      <c r="S56" s="326"/>
      <c r="T56" s="39"/>
    </row>
    <row r="57" spans="1:20" ht="9" customHeight="1" thickBot="1">
      <c r="A57" s="352"/>
      <c r="C57" s="354">
        <v>14</v>
      </c>
      <c r="D57" s="344" t="str">
        <f>VLOOKUP(C57,'пр.взв.'!B7:F70,2,FALSE)</f>
        <v>MATUKAS  Radvilas</v>
      </c>
      <c r="E57" s="346">
        <f>VLOOKUP(C57,'пр.взв.'!B7:F70,3,FALSE)</f>
        <v>1987</v>
      </c>
      <c r="F57" s="336" t="str">
        <f>VLOOKUP(C57,'пр.взв.'!B7:F70,4,FALSE)</f>
        <v>LTU</v>
      </c>
      <c r="G57" s="104"/>
      <c r="H57" s="69"/>
      <c r="I57" s="107" t="s">
        <v>83</v>
      </c>
      <c r="J57" s="69"/>
      <c r="K57" s="69"/>
      <c r="L57" s="75"/>
      <c r="M57" s="68"/>
      <c r="N57" s="95"/>
      <c r="O57" s="33"/>
      <c r="P57" s="325"/>
      <c r="Q57" s="322"/>
      <c r="R57" s="323"/>
      <c r="S57" s="326"/>
      <c r="T57" s="39"/>
    </row>
    <row r="58" spans="1:20" ht="9" customHeight="1">
      <c r="A58" s="352"/>
      <c r="C58" s="355"/>
      <c r="D58" s="345">
        <f>'пр.взв.'!C34</f>
        <v>0</v>
      </c>
      <c r="E58" s="347"/>
      <c r="F58" s="337">
        <f>'пр.взв.'!E34</f>
        <v>0</v>
      </c>
      <c r="G58" s="106">
        <v>14</v>
      </c>
      <c r="H58" s="73"/>
      <c r="I58" s="71"/>
      <c r="J58" s="69"/>
      <c r="K58" s="69"/>
      <c r="L58" s="75"/>
      <c r="M58" s="68"/>
      <c r="N58" s="95"/>
      <c r="O58" s="33"/>
      <c r="P58" s="325"/>
      <c r="Q58" s="322"/>
      <c r="R58" s="323"/>
      <c r="S58" s="326"/>
      <c r="T58" s="39"/>
    </row>
    <row r="59" spans="1:20" ht="9" customHeight="1" thickBot="1">
      <c r="A59" s="352"/>
      <c r="C59" s="356">
        <v>30</v>
      </c>
      <c r="D59" s="338">
        <f>VLOOKUP(C59,'пр.взв.'!B7:F70,2,FALSE)</f>
        <v>0</v>
      </c>
      <c r="E59" s="342">
        <f>VLOOKUP(C59,'пр.взв.'!B7:F70,3,FALSE)</f>
        <v>0</v>
      </c>
      <c r="F59" s="340">
        <f>VLOOKUP(C59,'пр.взв.'!B7:F70,4,FALSE)</f>
        <v>0</v>
      </c>
      <c r="G59" s="107"/>
      <c r="H59" s="68"/>
      <c r="I59" s="69"/>
      <c r="J59" s="69"/>
      <c r="K59" s="69"/>
      <c r="L59" s="75"/>
      <c r="M59" s="68"/>
      <c r="N59" s="95"/>
      <c r="O59" s="33"/>
      <c r="P59" s="325"/>
      <c r="Q59" s="322"/>
      <c r="R59" s="323"/>
      <c r="S59" s="326"/>
      <c r="T59" s="39"/>
    </row>
    <row r="60" spans="1:20" ht="9" customHeight="1" thickBot="1">
      <c r="A60" s="352"/>
      <c r="C60" s="357"/>
      <c r="D60" s="339">
        <f>'пр.взв.'!C66</f>
        <v>0</v>
      </c>
      <c r="E60" s="343"/>
      <c r="F60" s="341">
        <f>'пр.взв.'!E66</f>
        <v>0</v>
      </c>
      <c r="G60" s="72"/>
      <c r="H60" s="68"/>
      <c r="I60" s="69"/>
      <c r="J60" s="69"/>
      <c r="K60" s="69"/>
      <c r="L60" s="69"/>
      <c r="M60" s="106">
        <v>2</v>
      </c>
      <c r="N60" s="96"/>
      <c r="O60" s="33"/>
      <c r="P60" s="325"/>
      <c r="Q60" s="322"/>
      <c r="R60" s="323"/>
      <c r="S60" s="326"/>
      <c r="T60" s="39"/>
    </row>
    <row r="61" spans="1:20" ht="9" customHeight="1" thickBot="1">
      <c r="A61" s="351" t="s">
        <v>40</v>
      </c>
      <c r="C61" s="354">
        <v>4</v>
      </c>
      <c r="D61" s="344" t="str">
        <f>VLOOKUP(C61,'пр.взв.'!B7:F70,2,FALSE)</f>
        <v>TOROI Mika</v>
      </c>
      <c r="E61" s="346">
        <f>VLOOKUP(C61,'пр.взв.'!B7:F70,3,FALSE)</f>
        <v>1979</v>
      </c>
      <c r="F61" s="336" t="str">
        <f>VLOOKUP(C61,'пр.взв.'!B7:F70,4,FALSE)</f>
        <v>FIN</v>
      </c>
      <c r="G61" s="103"/>
      <c r="H61" s="68"/>
      <c r="I61" s="69"/>
      <c r="J61" s="69"/>
      <c r="K61" s="69"/>
      <c r="L61" s="69"/>
      <c r="M61" s="495" t="s">
        <v>84</v>
      </c>
      <c r="N61" s="33"/>
      <c r="O61" s="33"/>
      <c r="P61" s="325"/>
      <c r="Q61" s="322"/>
      <c r="R61" s="323"/>
      <c r="S61" s="326"/>
      <c r="T61" s="39"/>
    </row>
    <row r="62" spans="1:20" ht="9" customHeight="1">
      <c r="A62" s="352"/>
      <c r="C62" s="355"/>
      <c r="D62" s="345">
        <f>'пр.взв.'!C14</f>
        <v>0</v>
      </c>
      <c r="E62" s="347"/>
      <c r="F62" s="337">
        <f>'пр.взв.'!E14</f>
        <v>0</v>
      </c>
      <c r="G62" s="120">
        <v>4</v>
      </c>
      <c r="H62" s="68"/>
      <c r="I62" s="69"/>
      <c r="J62" s="69"/>
      <c r="K62" s="69"/>
      <c r="L62" s="75"/>
      <c r="M62" s="68"/>
      <c r="N62" s="33"/>
      <c r="O62" s="33"/>
      <c r="P62" s="325"/>
      <c r="Q62" s="322"/>
      <c r="R62" s="323"/>
      <c r="S62" s="326"/>
      <c r="T62" s="39"/>
    </row>
    <row r="63" spans="1:20" ht="9" customHeight="1" thickBot="1">
      <c r="A63" s="352"/>
      <c r="C63" s="356">
        <v>20</v>
      </c>
      <c r="D63" s="338">
        <f>VLOOKUP(C63,'пр.взв.'!B7:F70,2,FALSE)</f>
        <v>0</v>
      </c>
      <c r="E63" s="342">
        <f>VLOOKUP(C63,'пр.взв.'!B7:F70,3,FALSE)</f>
        <v>0</v>
      </c>
      <c r="F63" s="340">
        <f>VLOOKUP(C63,'пр.взв.'!B7:F70,4,FALSE)</f>
        <v>0</v>
      </c>
      <c r="G63" s="119"/>
      <c r="H63" s="70"/>
      <c r="I63" s="102"/>
      <c r="J63" s="69"/>
      <c r="K63" s="69"/>
      <c r="L63" s="75"/>
      <c r="M63" s="68"/>
      <c r="N63" s="33"/>
      <c r="O63" s="33"/>
      <c r="P63" s="325"/>
      <c r="Q63" s="322"/>
      <c r="R63" s="323"/>
      <c r="S63" s="326"/>
      <c r="T63" s="39"/>
    </row>
    <row r="64" spans="1:20" ht="9" customHeight="1" thickBot="1">
      <c r="A64" s="352"/>
      <c r="C64" s="357"/>
      <c r="D64" s="339">
        <f>'пр.взв.'!C46</f>
        <v>0</v>
      </c>
      <c r="E64" s="343"/>
      <c r="F64" s="341">
        <f>'пр.взв.'!E46</f>
        <v>0</v>
      </c>
      <c r="G64" s="72"/>
      <c r="H64" s="101"/>
      <c r="I64" s="120">
        <v>12</v>
      </c>
      <c r="J64" s="69"/>
      <c r="K64" s="69"/>
      <c r="L64" s="75"/>
      <c r="M64" s="68"/>
      <c r="N64" s="33"/>
      <c r="O64" s="33"/>
      <c r="P64" s="325"/>
      <c r="Q64" s="322"/>
      <c r="R64" s="323"/>
      <c r="S64" s="326"/>
      <c r="T64" s="39"/>
    </row>
    <row r="65" spans="1:20" ht="9" customHeight="1" thickBot="1">
      <c r="A65" s="352"/>
      <c r="C65" s="354">
        <v>12</v>
      </c>
      <c r="D65" s="344" t="str">
        <f>VLOOKUP(C65,'пр.взв.'!B7:F70,2,FALSE)</f>
        <v>BAINDUROV Giorgi</v>
      </c>
      <c r="E65" s="346">
        <f>VLOOKUP(C65,'пр.взв.'!B7:F70,3,FALSE)</f>
        <v>1983</v>
      </c>
      <c r="F65" s="336" t="str">
        <f>VLOOKUP(C65,'пр.взв.'!B7:F70,4,FALSE)</f>
        <v>GEO</v>
      </c>
      <c r="G65" s="104"/>
      <c r="H65" s="101"/>
      <c r="I65" s="119" t="s">
        <v>83</v>
      </c>
      <c r="J65" s="70"/>
      <c r="K65" s="71"/>
      <c r="L65" s="75"/>
      <c r="M65" s="68"/>
      <c r="N65" s="90"/>
      <c r="O65" s="90"/>
      <c r="P65" s="325"/>
      <c r="Q65" s="322"/>
      <c r="R65" s="323"/>
      <c r="S65" s="326"/>
      <c r="T65" s="39"/>
    </row>
    <row r="66" spans="1:20" ht="9" customHeight="1">
      <c r="A66" s="352"/>
      <c r="C66" s="355"/>
      <c r="D66" s="345">
        <f>'пр.взв.'!C30</f>
        <v>0</v>
      </c>
      <c r="E66" s="347"/>
      <c r="F66" s="337">
        <f>'пр.взв.'!E30</f>
        <v>0</v>
      </c>
      <c r="G66" s="106">
        <v>12</v>
      </c>
      <c r="H66" s="73"/>
      <c r="I66" s="71"/>
      <c r="J66" s="69"/>
      <c r="K66" s="71"/>
      <c r="L66" s="75"/>
      <c r="M66" s="68"/>
      <c r="N66" s="90"/>
      <c r="O66" s="90"/>
      <c r="P66" s="325"/>
      <c r="Q66" s="322"/>
      <c r="R66" s="323"/>
      <c r="S66" s="326"/>
      <c r="T66" s="39"/>
    </row>
    <row r="67" spans="1:20" ht="9" customHeight="1" thickBot="1">
      <c r="A67" s="352"/>
      <c r="C67" s="356">
        <v>28</v>
      </c>
      <c r="D67" s="338">
        <f>VLOOKUP(C67,'пр.взв.'!B7:F70,2,FALSE)</f>
        <v>0</v>
      </c>
      <c r="E67" s="342">
        <f>VLOOKUP(C67,'пр.взв.'!B7:F70,3,FALSE)</f>
        <v>0</v>
      </c>
      <c r="F67" s="340">
        <f>VLOOKUP(C67,'пр.взв.'!B7:F70,4,FALSE)</f>
        <v>0</v>
      </c>
      <c r="G67" s="107"/>
      <c r="H67" s="68"/>
      <c r="I67" s="69"/>
      <c r="J67" s="69"/>
      <c r="K67" s="71"/>
      <c r="L67" s="75"/>
      <c r="M67" s="68"/>
      <c r="N67" s="90"/>
      <c r="O67" s="90"/>
      <c r="P67" s="325"/>
      <c r="Q67" s="322"/>
      <c r="R67" s="323"/>
      <c r="S67" s="326"/>
      <c r="T67" s="39"/>
    </row>
    <row r="68" spans="1:20" ht="9" customHeight="1" thickBot="1">
      <c r="A68" s="352"/>
      <c r="C68" s="357"/>
      <c r="D68" s="339">
        <f>'пр.взв.'!C62</f>
        <v>0</v>
      </c>
      <c r="E68" s="343"/>
      <c r="F68" s="341">
        <f>'пр.взв.'!E62</f>
        <v>0</v>
      </c>
      <c r="G68" s="72"/>
      <c r="H68" s="68"/>
      <c r="I68" s="69"/>
      <c r="J68" s="69"/>
      <c r="K68" s="106">
        <v>16</v>
      </c>
      <c r="L68" s="76"/>
      <c r="M68" s="68"/>
      <c r="N68" s="90"/>
      <c r="O68" s="90"/>
      <c r="P68" s="325"/>
      <c r="Q68" s="322"/>
      <c r="R68" s="323"/>
      <c r="S68" s="326"/>
      <c r="T68" s="39"/>
    </row>
    <row r="69" spans="1:20" ht="9" customHeight="1" thickBot="1">
      <c r="A69" s="352"/>
      <c r="C69" s="354">
        <v>8</v>
      </c>
      <c r="D69" s="344" t="str">
        <f>VLOOKUP(C69,'пр.взв.'!B7:F70,2,FALSE)</f>
        <v>KAPA Norbert</v>
      </c>
      <c r="E69" s="346">
        <f>VLOOKUP(C69,'пр.взв.'!B7:F70,3,FALSE)</f>
        <v>1973</v>
      </c>
      <c r="F69" s="336" t="str">
        <f>VLOOKUP(C69,'пр.взв.'!B7:F70,4,FALSE)</f>
        <v>SVK</v>
      </c>
      <c r="G69" s="103"/>
      <c r="H69" s="68"/>
      <c r="I69" s="69"/>
      <c r="J69" s="69"/>
      <c r="K69" s="107" t="s">
        <v>83</v>
      </c>
      <c r="L69" s="69"/>
      <c r="M69" s="68"/>
      <c r="N69" s="90"/>
      <c r="O69" s="90"/>
      <c r="P69" s="325"/>
      <c r="Q69" s="322"/>
      <c r="R69" s="323"/>
      <c r="S69" s="326"/>
      <c r="T69" s="39"/>
    </row>
    <row r="70" spans="1:20" ht="9" customHeight="1">
      <c r="A70" s="352"/>
      <c r="C70" s="355"/>
      <c r="D70" s="345">
        <f>'пр.взв.'!C22</f>
        <v>0</v>
      </c>
      <c r="E70" s="347"/>
      <c r="F70" s="337">
        <f>'пр.взв.'!E22</f>
        <v>0</v>
      </c>
      <c r="G70" s="120">
        <v>8</v>
      </c>
      <c r="H70" s="68"/>
      <c r="I70" s="69"/>
      <c r="J70" s="69"/>
      <c r="K70" s="71"/>
      <c r="L70" s="69"/>
      <c r="M70" s="68"/>
      <c r="N70" s="90"/>
      <c r="O70" s="90"/>
      <c r="P70" s="325"/>
      <c r="Q70" s="322"/>
      <c r="R70" s="323"/>
      <c r="S70" s="326"/>
      <c r="T70" s="39"/>
    </row>
    <row r="71" spans="1:20" ht="9" customHeight="1" thickBot="1">
      <c r="A71" s="352"/>
      <c r="C71" s="356">
        <v>24</v>
      </c>
      <c r="D71" s="338">
        <f>VLOOKUP(C71,'пр.взв.'!B7:F70,2,FALSE)</f>
        <v>0</v>
      </c>
      <c r="E71" s="342">
        <f>VLOOKUP(C71,'пр.взв.'!B7:F70,3,FALSE)</f>
        <v>0</v>
      </c>
      <c r="F71" s="340">
        <f>VLOOKUP(C71,'пр.взв.'!B7:F70,4,FALSE)</f>
        <v>0</v>
      </c>
      <c r="G71" s="119"/>
      <c r="H71" s="70"/>
      <c r="I71" s="71"/>
      <c r="J71" s="69"/>
      <c r="K71" s="71"/>
      <c r="L71" s="69"/>
      <c r="M71" s="33"/>
      <c r="N71" s="90"/>
      <c r="O71" s="90"/>
      <c r="P71" s="325"/>
      <c r="Q71" s="322"/>
      <c r="R71" s="323"/>
      <c r="S71" s="326"/>
      <c r="T71" s="39"/>
    </row>
    <row r="72" spans="1:20" ht="9" customHeight="1" thickBot="1">
      <c r="A72" s="352"/>
      <c r="C72" s="357"/>
      <c r="D72" s="339">
        <f>'пр.взв.'!C54</f>
        <v>0</v>
      </c>
      <c r="E72" s="343"/>
      <c r="F72" s="341">
        <f>'пр.взв.'!E54</f>
        <v>0</v>
      </c>
      <c r="G72" s="72"/>
      <c r="H72" s="69"/>
      <c r="I72" s="106">
        <v>16</v>
      </c>
      <c r="J72" s="73"/>
      <c r="K72" s="71"/>
      <c r="L72" s="69"/>
      <c r="M72" s="324"/>
      <c r="N72" s="90"/>
      <c r="O72" s="90"/>
      <c r="P72" s="325"/>
      <c r="Q72" s="322"/>
      <c r="R72" s="323"/>
      <c r="S72" s="326"/>
      <c r="T72" s="39"/>
    </row>
    <row r="73" spans="1:20" ht="9" customHeight="1" thickBot="1">
      <c r="A73" s="352"/>
      <c r="C73" s="354">
        <v>16</v>
      </c>
      <c r="D73" s="344" t="str">
        <f>VLOOKUP(C73,'пр.взв.'!B7:F70,2,FALSE)</f>
        <v>DANIELYAN Ashot</v>
      </c>
      <c r="E73" s="346">
        <f>VLOOKUP(C73,'пр.взв.'!B7:F70,3,FALSE)</f>
        <v>1984</v>
      </c>
      <c r="F73" s="336" t="str">
        <f>VLOOKUP(C73,'пр.взв.'!B7:F70,4,FALSE)</f>
        <v>ARM</v>
      </c>
      <c r="G73" s="104"/>
      <c r="H73" s="69"/>
      <c r="I73" s="107" t="s">
        <v>85</v>
      </c>
      <c r="J73" s="69"/>
      <c r="K73" s="69"/>
      <c r="L73" s="69"/>
      <c r="M73" s="324"/>
      <c r="N73" s="90"/>
      <c r="O73" s="90"/>
      <c r="P73" s="325"/>
      <c r="Q73" s="322"/>
      <c r="R73" s="323"/>
      <c r="S73" s="326"/>
      <c r="T73" s="39"/>
    </row>
    <row r="74" spans="1:20" ht="9" customHeight="1">
      <c r="A74" s="352"/>
      <c r="C74" s="355"/>
      <c r="D74" s="345">
        <f>'пр.взв.'!C38</f>
        <v>0</v>
      </c>
      <c r="E74" s="347"/>
      <c r="F74" s="337">
        <f>'пр.взв.'!E38</f>
        <v>0</v>
      </c>
      <c r="G74" s="106">
        <v>16</v>
      </c>
      <c r="H74" s="73"/>
      <c r="I74" s="71"/>
      <c r="J74" s="33"/>
      <c r="K74" s="33"/>
      <c r="L74" s="320" t="s">
        <v>42</v>
      </c>
      <c r="M74" s="320"/>
      <c r="N74" s="320"/>
      <c r="O74" s="320"/>
      <c r="P74" s="320"/>
      <c r="Q74" s="320"/>
      <c r="S74" s="39"/>
      <c r="T74" s="39"/>
    </row>
    <row r="75" spans="1:20" ht="9" customHeight="1" thickBot="1">
      <c r="A75" s="352"/>
      <c r="C75" s="356">
        <v>32</v>
      </c>
      <c r="D75" s="338">
        <f>VLOOKUP(C75,'пр.взв.'!B7:F70,2,FALSE)</f>
        <v>0</v>
      </c>
      <c r="E75" s="342">
        <f>VLOOKUP(C75,'пр.взв.'!B7:F70,3,FALSE)</f>
        <v>0</v>
      </c>
      <c r="F75" s="340">
        <f>VLOOKUP(C75,'пр.взв.'!B7:F70,4,FALSE)</f>
        <v>0</v>
      </c>
      <c r="G75" s="107"/>
      <c r="H75" s="68"/>
      <c r="K75" s="321" t="s">
        <v>22</v>
      </c>
      <c r="L75" s="320"/>
      <c r="M75" s="320"/>
      <c r="N75" s="320"/>
      <c r="O75" s="320"/>
      <c r="P75" s="320"/>
      <c r="Q75" s="320"/>
      <c r="R75" s="34"/>
      <c r="S75" s="82"/>
      <c r="T75" s="39"/>
    </row>
    <row r="76" spans="1:20" ht="9" customHeight="1" thickBot="1">
      <c r="A76" s="353"/>
      <c r="C76" s="357"/>
      <c r="D76" s="339">
        <f>'пр.взв.'!C70</f>
        <v>0</v>
      </c>
      <c r="E76" s="343"/>
      <c r="F76" s="341">
        <f>'пр.взв.'!E70</f>
        <v>0</v>
      </c>
      <c r="G76" s="68"/>
      <c r="H76" s="68"/>
      <c r="K76" s="321"/>
      <c r="L76" s="93"/>
      <c r="M76" s="93"/>
      <c r="N76" s="34"/>
      <c r="O76" s="34"/>
      <c r="P76" s="34"/>
      <c r="Q76" s="34"/>
      <c r="R76" s="34"/>
      <c r="S76" s="82"/>
      <c r="T76" s="39"/>
    </row>
    <row r="77" spans="3:20" ht="9" customHeight="1">
      <c r="C77" s="81"/>
      <c r="D77" s="81"/>
      <c r="E77" s="81"/>
      <c r="F77" s="77"/>
      <c r="G77" s="67"/>
      <c r="H77" s="88"/>
      <c r="I77" s="67"/>
      <c r="J77" s="508"/>
      <c r="K77" s="121"/>
      <c r="L77" s="120">
        <v>10</v>
      </c>
      <c r="M77" s="114"/>
      <c r="N77" s="58"/>
      <c r="O77" s="34"/>
      <c r="P77" s="34"/>
      <c r="Q77" s="34"/>
      <c r="R77" s="34"/>
      <c r="S77" s="39"/>
      <c r="T77" s="39"/>
    </row>
    <row r="78" spans="1:20" ht="9" customHeight="1" thickBot="1">
      <c r="A78" s="370" t="str">
        <f>'[1]реквизиты'!$A$8</f>
        <v>Chief referee</v>
      </c>
      <c r="B78" s="370"/>
      <c r="C78" s="370"/>
      <c r="D78" s="370"/>
      <c r="E78" s="373" t="str">
        <f>'[1]реквизиты'!$G$8</f>
        <v>V. Bukhval</v>
      </c>
      <c r="F78" s="373"/>
      <c r="G78" s="399" t="str">
        <f>'[1]реквизиты'!$G$9</f>
        <v>/BLR/</v>
      </c>
      <c r="H78" s="399"/>
      <c r="I78" s="399"/>
      <c r="J78" s="508"/>
      <c r="K78" s="121"/>
      <c r="L78" s="119"/>
      <c r="M78" s="115"/>
      <c r="N78" s="92"/>
      <c r="O78" s="90"/>
      <c r="P78" s="90"/>
      <c r="Q78" s="97"/>
      <c r="R78" s="97"/>
      <c r="S78" s="39"/>
      <c r="T78" s="39"/>
    </row>
    <row r="79" spans="1:20" ht="9" customHeight="1">
      <c r="A79" s="370"/>
      <c r="B79" s="370"/>
      <c r="C79" s="370"/>
      <c r="D79" s="370"/>
      <c r="E79" s="373"/>
      <c r="F79" s="373"/>
      <c r="G79" s="399"/>
      <c r="H79" s="399"/>
      <c r="I79" s="399"/>
      <c r="J79" s="509"/>
      <c r="K79" s="58"/>
      <c r="L79" s="125"/>
      <c r="M79" s="121"/>
      <c r="N79" s="120">
        <v>14</v>
      </c>
      <c r="P79" s="90"/>
      <c r="Q79" s="97"/>
      <c r="R79" s="97"/>
      <c r="S79" s="39"/>
      <c r="T79" s="39"/>
    </row>
    <row r="80" spans="1:18" ht="9" customHeight="1" thickBot="1">
      <c r="A80" s="350"/>
      <c r="B80" s="350"/>
      <c r="C80" s="350"/>
      <c r="D80" s="350"/>
      <c r="E80" s="371"/>
      <c r="F80" s="371"/>
      <c r="G80" s="397"/>
      <c r="H80" s="397"/>
      <c r="I80" s="27"/>
      <c r="J80" s="509"/>
      <c r="K80" s="58"/>
      <c r="L80" s="58"/>
      <c r="M80" s="121"/>
      <c r="N80" s="119" t="s">
        <v>88</v>
      </c>
      <c r="O80" s="115"/>
      <c r="P80" s="58"/>
      <c r="Q80" s="111"/>
      <c r="R80" s="97"/>
    </row>
    <row r="81" spans="1:18" ht="9" customHeight="1">
      <c r="A81" s="350"/>
      <c r="B81" s="350"/>
      <c r="C81" s="350"/>
      <c r="D81" s="350"/>
      <c r="E81" s="371"/>
      <c r="F81" s="371"/>
      <c r="G81" s="397"/>
      <c r="H81" s="397"/>
      <c r="I81" s="27"/>
      <c r="J81" s="58"/>
      <c r="K81" s="58"/>
      <c r="L81" s="318">
        <v>14</v>
      </c>
      <c r="M81" s="98"/>
      <c r="N81" s="126"/>
      <c r="O81" s="58"/>
      <c r="P81" s="129">
        <v>16</v>
      </c>
      <c r="Q81" s="90"/>
      <c r="R81" s="33"/>
    </row>
    <row r="82" spans="1:18" ht="9" customHeight="1" thickBot="1">
      <c r="A82" s="370" t="str">
        <f>'[1]реквизиты'!$A$10</f>
        <v>Chief  secretary</v>
      </c>
      <c r="B82" s="370"/>
      <c r="C82" s="370"/>
      <c r="D82" s="370"/>
      <c r="E82" s="373" t="str">
        <f>'[1]реквизиты'!$G$10</f>
        <v>N. Glushkova</v>
      </c>
      <c r="F82" s="373"/>
      <c r="G82" s="400" t="str">
        <f>'[1]реквизиты'!$G$11</f>
        <v>/RUS/</v>
      </c>
      <c r="H82" s="400"/>
      <c r="I82" s="400"/>
      <c r="J82" s="58"/>
      <c r="K82" s="58"/>
      <c r="L82" s="319"/>
      <c r="M82" s="93"/>
      <c r="N82" s="127"/>
      <c r="O82" s="58"/>
      <c r="P82" s="130" t="s">
        <v>85</v>
      </c>
      <c r="Q82" s="90"/>
      <c r="R82" s="33"/>
    </row>
    <row r="83" spans="1:18" ht="9" customHeight="1">
      <c r="A83" s="370"/>
      <c r="B83" s="370"/>
      <c r="C83" s="370"/>
      <c r="D83" s="370"/>
      <c r="E83" s="373"/>
      <c r="F83" s="373"/>
      <c r="G83" s="400"/>
      <c r="H83" s="400"/>
      <c r="I83" s="400"/>
      <c r="J83" s="58"/>
      <c r="K83" s="93"/>
      <c r="L83" s="69"/>
      <c r="M83" s="108"/>
      <c r="N83" s="318">
        <v>16</v>
      </c>
      <c r="O83" s="98"/>
      <c r="P83" s="108"/>
      <c r="Q83" s="58"/>
      <c r="R83" s="58"/>
    </row>
    <row r="84" spans="1:18" ht="9" customHeight="1" thickBot="1">
      <c r="A84" s="350"/>
      <c r="B84" s="350"/>
      <c r="C84" s="350"/>
      <c r="D84" s="350"/>
      <c r="E84" s="372"/>
      <c r="F84" s="372"/>
      <c r="G84" s="398"/>
      <c r="H84" s="398"/>
      <c r="I84" s="27"/>
      <c r="J84" s="99"/>
      <c r="K84" s="58"/>
      <c r="L84" s="69"/>
      <c r="M84" s="109"/>
      <c r="N84" s="319"/>
      <c r="O84" s="58"/>
      <c r="P84" s="58"/>
      <c r="Q84" s="58"/>
      <c r="R84" s="58"/>
    </row>
    <row r="85" spans="1:18" ht="9" customHeight="1">
      <c r="A85" s="350"/>
      <c r="B85" s="350"/>
      <c r="C85" s="350"/>
      <c r="D85" s="350"/>
      <c r="E85" s="372"/>
      <c r="F85" s="372"/>
      <c r="G85" s="398"/>
      <c r="H85" s="398"/>
      <c r="I85" s="122"/>
      <c r="N85" s="49"/>
      <c r="O85" s="49"/>
      <c r="P85" s="49"/>
      <c r="Q85" s="49"/>
      <c r="R85" s="49"/>
    </row>
    <row r="86" spans="14:18" ht="9" customHeight="1">
      <c r="N86" s="49"/>
      <c r="O86" s="49"/>
      <c r="P86" s="49"/>
      <c r="Q86" s="49"/>
      <c r="R86" s="49"/>
    </row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</sheetData>
  <mergeCells count="288">
    <mergeCell ref="G80:H81"/>
    <mergeCell ref="G84:H85"/>
    <mergeCell ref="G78:I79"/>
    <mergeCell ref="G82:I83"/>
    <mergeCell ref="I5:I6"/>
    <mergeCell ref="A3:S3"/>
    <mergeCell ref="A5:C7"/>
    <mergeCell ref="D5:D7"/>
    <mergeCell ref="E5:F7"/>
    <mergeCell ref="P44:P45"/>
    <mergeCell ref="P32:P33"/>
    <mergeCell ref="P34:P35"/>
    <mergeCell ref="P40:P41"/>
    <mergeCell ref="P10:P11"/>
    <mergeCell ref="P12:P13"/>
    <mergeCell ref="P30:P31"/>
    <mergeCell ref="P38:P39"/>
    <mergeCell ref="P16:P17"/>
    <mergeCell ref="P36:P37"/>
    <mergeCell ref="P28:P29"/>
    <mergeCell ref="E84:F85"/>
    <mergeCell ref="C65:C66"/>
    <mergeCell ref="E65:E66"/>
    <mergeCell ref="C67:C68"/>
    <mergeCell ref="E67:E68"/>
    <mergeCell ref="E78:F79"/>
    <mergeCell ref="E82:F83"/>
    <mergeCell ref="C75:C76"/>
    <mergeCell ref="A78:D79"/>
    <mergeCell ref="A80:D81"/>
    <mergeCell ref="A82:D83"/>
    <mergeCell ref="E80:F81"/>
    <mergeCell ref="C69:C70"/>
    <mergeCell ref="E69:E70"/>
    <mergeCell ref="C71:C72"/>
    <mergeCell ref="E71:E72"/>
    <mergeCell ref="C73:C74"/>
    <mergeCell ref="E73:E74"/>
    <mergeCell ref="D69:D70"/>
    <mergeCell ref="D73:D74"/>
    <mergeCell ref="E55:E56"/>
    <mergeCell ref="E61:E62"/>
    <mergeCell ref="C63:C64"/>
    <mergeCell ref="E63:E64"/>
    <mergeCell ref="C57:C58"/>
    <mergeCell ref="E57:E58"/>
    <mergeCell ref="C61:C62"/>
    <mergeCell ref="D55:D56"/>
    <mergeCell ref="D61:D62"/>
    <mergeCell ref="C59:C60"/>
    <mergeCell ref="D57:D58"/>
    <mergeCell ref="D59:D60"/>
    <mergeCell ref="C49:C50"/>
    <mergeCell ref="C55:C56"/>
    <mergeCell ref="C37:C38"/>
    <mergeCell ref="C39:C40"/>
    <mergeCell ref="E39:E40"/>
    <mergeCell ref="E49:E50"/>
    <mergeCell ref="D49:D50"/>
    <mergeCell ref="C47:C48"/>
    <mergeCell ref="C41:C42"/>
    <mergeCell ref="E41:E42"/>
    <mergeCell ref="D41:D42"/>
    <mergeCell ref="C43:C44"/>
    <mergeCell ref="C33:C34"/>
    <mergeCell ref="E33:E34"/>
    <mergeCell ref="C35:C36"/>
    <mergeCell ref="E35:E36"/>
    <mergeCell ref="D35:D36"/>
    <mergeCell ref="D33:D34"/>
    <mergeCell ref="C25:C26"/>
    <mergeCell ref="E25:E26"/>
    <mergeCell ref="E13:E14"/>
    <mergeCell ref="C15:C16"/>
    <mergeCell ref="E15:E16"/>
    <mergeCell ref="E19:E20"/>
    <mergeCell ref="C11:C12"/>
    <mergeCell ref="E11:E12"/>
    <mergeCell ref="C13:C14"/>
    <mergeCell ref="P66:P67"/>
    <mergeCell ref="P54:P55"/>
    <mergeCell ref="P50:P51"/>
    <mergeCell ref="P22:P23"/>
    <mergeCell ref="P42:P43"/>
    <mergeCell ref="P24:P25"/>
    <mergeCell ref="P26:P27"/>
    <mergeCell ref="P48:P49"/>
    <mergeCell ref="P46:P47"/>
    <mergeCell ref="A11:A26"/>
    <mergeCell ref="A27:A42"/>
    <mergeCell ref="P14:P15"/>
    <mergeCell ref="D11:D12"/>
    <mergeCell ref="F11:F12"/>
    <mergeCell ref="D13:D14"/>
    <mergeCell ref="F13:F14"/>
    <mergeCell ref="D15:D16"/>
    <mergeCell ref="P58:P59"/>
    <mergeCell ref="C19:C20"/>
    <mergeCell ref="P18:P19"/>
    <mergeCell ref="C23:C24"/>
    <mergeCell ref="C17:C18"/>
    <mergeCell ref="E17:E18"/>
    <mergeCell ref="E21:E22"/>
    <mergeCell ref="C21:C22"/>
    <mergeCell ref="P20:P21"/>
    <mergeCell ref="D21:D22"/>
    <mergeCell ref="P62:P63"/>
    <mergeCell ref="P52:P53"/>
    <mergeCell ref="C27:C28"/>
    <mergeCell ref="E27:E28"/>
    <mergeCell ref="C29:C30"/>
    <mergeCell ref="E29:E30"/>
    <mergeCell ref="C31:C32"/>
    <mergeCell ref="E31:E32"/>
    <mergeCell ref="D27:D28"/>
    <mergeCell ref="F27:F28"/>
    <mergeCell ref="P68:P69"/>
    <mergeCell ref="P60:P61"/>
    <mergeCell ref="P56:P57"/>
    <mergeCell ref="E59:E60"/>
    <mergeCell ref="F55:F56"/>
    <mergeCell ref="F69:F70"/>
    <mergeCell ref="P70:P71"/>
    <mergeCell ref="P64:P65"/>
    <mergeCell ref="F57:F58"/>
    <mergeCell ref="F59:F60"/>
    <mergeCell ref="A84:D85"/>
    <mergeCell ref="J79:J80"/>
    <mergeCell ref="A45:A60"/>
    <mergeCell ref="A61:A76"/>
    <mergeCell ref="C45:C46"/>
    <mergeCell ref="E45:E46"/>
    <mergeCell ref="C51:C52"/>
    <mergeCell ref="E51:E52"/>
    <mergeCell ref="C53:C54"/>
    <mergeCell ref="F15:F16"/>
    <mergeCell ref="D17:D18"/>
    <mergeCell ref="F17:F18"/>
    <mergeCell ref="D19:D20"/>
    <mergeCell ref="F19:F20"/>
    <mergeCell ref="F21:F22"/>
    <mergeCell ref="D23:D24"/>
    <mergeCell ref="F23:F24"/>
    <mergeCell ref="D25:D26"/>
    <mergeCell ref="F25:F26"/>
    <mergeCell ref="E23:E24"/>
    <mergeCell ref="D29:D30"/>
    <mergeCell ref="F29:F30"/>
    <mergeCell ref="D31:D32"/>
    <mergeCell ref="F31:F32"/>
    <mergeCell ref="F33:F34"/>
    <mergeCell ref="F35:F36"/>
    <mergeCell ref="D37:D38"/>
    <mergeCell ref="F37:F38"/>
    <mergeCell ref="D39:D40"/>
    <mergeCell ref="F39:F40"/>
    <mergeCell ref="E37:E38"/>
    <mergeCell ref="F41:F42"/>
    <mergeCell ref="D45:D46"/>
    <mergeCell ref="F45:F46"/>
    <mergeCell ref="D47:D48"/>
    <mergeCell ref="F47:F48"/>
    <mergeCell ref="E47:E48"/>
    <mergeCell ref="F49:F50"/>
    <mergeCell ref="D51:D52"/>
    <mergeCell ref="F51:F52"/>
    <mergeCell ref="D53:D54"/>
    <mergeCell ref="F53:F54"/>
    <mergeCell ref="E53:E54"/>
    <mergeCell ref="F61:F62"/>
    <mergeCell ref="D63:D64"/>
    <mergeCell ref="F63:F64"/>
    <mergeCell ref="D65:D66"/>
    <mergeCell ref="F65:F66"/>
    <mergeCell ref="D67:D68"/>
    <mergeCell ref="F67:F68"/>
    <mergeCell ref="D71:D72"/>
    <mergeCell ref="F71:F72"/>
    <mergeCell ref="F73:F74"/>
    <mergeCell ref="D75:D76"/>
    <mergeCell ref="F75:F76"/>
    <mergeCell ref="E75:E76"/>
    <mergeCell ref="S10:S11"/>
    <mergeCell ref="Q12:Q13"/>
    <mergeCell ref="R12:R13"/>
    <mergeCell ref="S12:S13"/>
    <mergeCell ref="Q10:Q11"/>
    <mergeCell ref="R10:R11"/>
    <mergeCell ref="S14:S15"/>
    <mergeCell ref="Q16:Q17"/>
    <mergeCell ref="R16:R17"/>
    <mergeCell ref="S16:S17"/>
    <mergeCell ref="Q14:Q15"/>
    <mergeCell ref="R14:R15"/>
    <mergeCell ref="S18:S19"/>
    <mergeCell ref="Q20:Q21"/>
    <mergeCell ref="R20:R21"/>
    <mergeCell ref="S20:S21"/>
    <mergeCell ref="Q18:Q19"/>
    <mergeCell ref="R18:R19"/>
    <mergeCell ref="S22:S23"/>
    <mergeCell ref="Q24:Q25"/>
    <mergeCell ref="R24:R25"/>
    <mergeCell ref="S24:S25"/>
    <mergeCell ref="Q22:Q23"/>
    <mergeCell ref="R22:R23"/>
    <mergeCell ref="Q26:Q27"/>
    <mergeCell ref="R26:R27"/>
    <mergeCell ref="S26:S27"/>
    <mergeCell ref="Q28:Q29"/>
    <mergeCell ref="R28:R29"/>
    <mergeCell ref="S28:S29"/>
    <mergeCell ref="Q30:Q31"/>
    <mergeCell ref="R30:R31"/>
    <mergeCell ref="S30:S31"/>
    <mergeCell ref="Q32:Q33"/>
    <mergeCell ref="R32:R33"/>
    <mergeCell ref="S32:S33"/>
    <mergeCell ref="Q34:Q35"/>
    <mergeCell ref="R34:R35"/>
    <mergeCell ref="S34:S35"/>
    <mergeCell ref="Q36:Q37"/>
    <mergeCell ref="R36:R37"/>
    <mergeCell ref="S36:S37"/>
    <mergeCell ref="Q38:Q39"/>
    <mergeCell ref="R38:R39"/>
    <mergeCell ref="S38:S39"/>
    <mergeCell ref="Q40:Q41"/>
    <mergeCell ref="R40:R41"/>
    <mergeCell ref="S40:S41"/>
    <mergeCell ref="Q42:Q43"/>
    <mergeCell ref="R42:R43"/>
    <mergeCell ref="S42:S43"/>
    <mergeCell ref="Q44:Q45"/>
    <mergeCell ref="R44:R45"/>
    <mergeCell ref="S44:S45"/>
    <mergeCell ref="Q46:Q47"/>
    <mergeCell ref="R46:R47"/>
    <mergeCell ref="S46:S47"/>
    <mergeCell ref="Q48:Q49"/>
    <mergeCell ref="R48:R49"/>
    <mergeCell ref="S48:S49"/>
    <mergeCell ref="Q50:Q51"/>
    <mergeCell ref="R50:R51"/>
    <mergeCell ref="S50:S51"/>
    <mergeCell ref="Q52:Q53"/>
    <mergeCell ref="R52:R53"/>
    <mergeCell ref="S52:S53"/>
    <mergeCell ref="Q54:Q55"/>
    <mergeCell ref="R54:R55"/>
    <mergeCell ref="S54:S55"/>
    <mergeCell ref="Q56:Q57"/>
    <mergeCell ref="R56:R57"/>
    <mergeCell ref="S56:S57"/>
    <mergeCell ref="Q58:Q59"/>
    <mergeCell ref="R58:R59"/>
    <mergeCell ref="S58:S59"/>
    <mergeCell ref="Q60:Q61"/>
    <mergeCell ref="R60:R61"/>
    <mergeCell ref="S60:S61"/>
    <mergeCell ref="Q62:Q63"/>
    <mergeCell ref="R62:R63"/>
    <mergeCell ref="S62:S63"/>
    <mergeCell ref="Q64:Q65"/>
    <mergeCell ref="R64:R65"/>
    <mergeCell ref="S64:S65"/>
    <mergeCell ref="R66:R67"/>
    <mergeCell ref="S66:S67"/>
    <mergeCell ref="Q68:Q69"/>
    <mergeCell ref="R68:R69"/>
    <mergeCell ref="S68:S69"/>
    <mergeCell ref="R70:R71"/>
    <mergeCell ref="M72:M73"/>
    <mergeCell ref="P72:P73"/>
    <mergeCell ref="S70:S71"/>
    <mergeCell ref="Q72:Q73"/>
    <mergeCell ref="R72:R73"/>
    <mergeCell ref="S72:S73"/>
    <mergeCell ref="N83:N84"/>
    <mergeCell ref="L81:L82"/>
    <mergeCell ref="L13:L14"/>
    <mergeCell ref="H5:H6"/>
    <mergeCell ref="H9:H10"/>
    <mergeCell ref="J11:J12"/>
    <mergeCell ref="L74:Q75"/>
    <mergeCell ref="K75:K76"/>
    <mergeCell ref="Q70:Q71"/>
    <mergeCell ref="Q66:Q67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2012-05-20T14:05:27Z</cp:lastPrinted>
  <dcterms:created xsi:type="dcterms:W3CDTF">1996-10-08T23:32:33Z</dcterms:created>
  <dcterms:modified xsi:type="dcterms:W3CDTF">2012-05-20T14:15:48Z</dcterms:modified>
  <cp:category/>
  <cp:version/>
  <cp:contentType/>
  <cp:contentStatus/>
</cp:coreProperties>
</file>