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<sst xmlns="http://schemas.openxmlformats.org/spreadsheetml/2006/main" count="180" uniqueCount="67">
  <si>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</si>
  <si>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</si>
  <si>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</si>
  <si>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</si>
  <si>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</si>
  <si>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</si>
  <si>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</si>
  <si>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</si>
  <si>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</si>
  <si>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</si>
  <si>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</si>
  <si>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</si>
  <si>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</si>
  <si>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</si>
  <si>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</si>
  <si>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</si>
  <si>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</si>
  <si>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</si>
  <si>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</si>
  <si>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</si>
  <si>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</si>
  <si>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</si>
  <si>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</si>
  <si>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</si>
  <si>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</si>
  <si>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</si>
  <si>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</si>
  <si>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</si>
  <si>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</si>
  <si>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</si>
  <si>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</si>
  <si>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</si>
  <si>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</si>
  <si>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</si>
  <si>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</si>
  <si>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</si>
  <si>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</si>
  <si>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</si>
  <si>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</si>
  <si>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</si>
  <si>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</si>
  <si>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</si>
  <si>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</si>
  <si>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</si>
  <si>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</si>
  <si>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</si>
  <si>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>HONDIU Daniela</t>
  </si>
  <si>
    <t>ROU</t>
  </si>
  <si>
    <t>SAVCHUK Olesia</t>
  </si>
  <si>
    <t>UKR</t>
  </si>
  <si>
    <t>ZALETSKAYA Hanna</t>
  </si>
  <si>
    <t>BLR</t>
  </si>
  <si>
    <t>BORSH Mikhaela</t>
  </si>
  <si>
    <t>MDA</t>
  </si>
  <si>
    <t>ZENCHENKO Tatiana</t>
  </si>
  <si>
    <t>1978</t>
  </si>
  <si>
    <t>RUS</t>
  </si>
  <si>
    <t xml:space="preserve">STEFANOVA Kalina  </t>
  </si>
  <si>
    <t>BUL</t>
  </si>
  <si>
    <t>MIKULIONYTĖ Ieva</t>
  </si>
  <si>
    <t>56 kg</t>
  </si>
  <si>
    <t>7  participants</t>
  </si>
  <si>
    <t>7</t>
  </si>
  <si>
    <t>4/0</t>
  </si>
  <si>
    <t>LTU</t>
  </si>
  <si>
    <t>3/0</t>
  </si>
  <si>
    <t>3/1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</si>
</sst>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i/>
      <sz val="11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12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34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4" fillId="0" borderId="29" xfId="42" applyFont="1" applyBorder="1" applyAlignment="1" applyProtection="1">
      <alignment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23" fillId="0" borderId="0" xfId="42" applyNumberFormat="1" applyFont="1" applyAlignment="1" applyProtection="1">
      <alignment vertical="center" wrapText="1"/>
      <protection/>
    </xf>
    <xf numFmtId="0" fontId="23" fillId="0" borderId="0" xfId="0" applyNumberFormat="1" applyFont="1" applyAlignment="1">
      <alignment vertical="center" wrapText="1"/>
    </xf>
    <xf numFmtId="0" fontId="2" fillId="0" borderId="0" xfId="42" applyFont="1" applyFill="1" applyBorder="1" applyAlignment="1" applyProtection="1">
      <alignment vertical="center"/>
      <protection/>
    </xf>
    <xf numFmtId="49" fontId="8" fillId="0" borderId="29" xfId="0" applyNumberFormat="1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38" borderId="39" xfId="42" applyFont="1" applyFill="1" applyBorder="1" applyAlignment="1" applyProtection="1">
      <alignment horizontal="center" vertical="center" wrapText="1"/>
      <protection/>
    </xf>
    <xf numFmtId="0" fontId="28" fillId="38" borderId="19" xfId="42" applyFont="1" applyFill="1" applyBorder="1" applyAlignment="1" applyProtection="1">
      <alignment horizontal="center" vertical="center" wrapText="1"/>
      <protection/>
    </xf>
    <xf numFmtId="0" fontId="28" fillId="38" borderId="40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2" fillId="0" borderId="41" xfId="42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2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2" fillId="0" borderId="46" xfId="43" applyFont="1" applyBorder="1" applyAlignment="1">
      <alignment horizontal="center" vertical="center" wrapText="1"/>
    </xf>
    <xf numFmtId="164" fontId="12" fillId="0" borderId="47" xfId="43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64" fontId="12" fillId="0" borderId="11" xfId="43" applyFont="1" applyBorder="1" applyAlignment="1">
      <alignment horizontal="center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50" xfId="43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2" fillId="0" borderId="51" xfId="43" applyNumberFormat="1" applyFont="1" applyBorder="1" applyAlignment="1">
      <alignment horizontal="center" vertical="center" wrapText="1"/>
    </xf>
    <xf numFmtId="0" fontId="12" fillId="0" borderId="52" xfId="43" applyNumberFormat="1" applyFont="1" applyBorder="1" applyAlignment="1">
      <alignment horizontal="center" vertical="center" wrapText="1"/>
    </xf>
    <xf numFmtId="164" fontId="13" fillId="39" borderId="22" xfId="43" applyFont="1" applyFill="1" applyBorder="1" applyAlignment="1">
      <alignment horizontal="center" vertical="center" wrapText="1"/>
    </xf>
    <xf numFmtId="164" fontId="13" fillId="39" borderId="50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164" fontId="13" fillId="37" borderId="53" xfId="43" applyFont="1" applyFill="1" applyBorder="1" applyAlignment="1">
      <alignment horizontal="center" vertical="center" wrapText="1"/>
    </xf>
    <xf numFmtId="164" fontId="13" fillId="37" borderId="50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22" fillId="0" borderId="0" xfId="42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42" applyFont="1" applyBorder="1" applyAlignment="1" applyProtection="1">
      <alignment horizontal="left" vertical="center" wrapText="1"/>
      <protection/>
    </xf>
    <xf numFmtId="0" fontId="14" fillId="0" borderId="50" xfId="0" applyFont="1" applyBorder="1" applyAlignment="1">
      <alignment horizontal="left" vertical="center" wrapText="1"/>
    </xf>
    <xf numFmtId="0" fontId="14" fillId="0" borderId="53" xfId="42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22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4" fillId="0" borderId="66" xfId="42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6" fillId="0" borderId="41" xfId="42" applyFont="1" applyBorder="1" applyAlignment="1" applyProtection="1">
      <alignment horizontal="left" vertical="center" wrapText="1"/>
      <protection/>
    </xf>
    <xf numFmtId="0" fontId="87" fillId="0" borderId="41" xfId="0" applyFont="1" applyBorder="1" applyAlignment="1">
      <alignment horizontal="left" vertical="center" wrapText="1"/>
    </xf>
    <xf numFmtId="0" fontId="86" fillId="0" borderId="41" xfId="42" applyFont="1" applyBorder="1" applyAlignment="1" applyProtection="1">
      <alignment horizontal="center" vertical="center" wrapText="1"/>
      <protection/>
    </xf>
    <xf numFmtId="0" fontId="87" fillId="0" borderId="41" xfId="0" applyFont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49" fontId="14" fillId="34" borderId="35" xfId="0" applyNumberFormat="1" applyFont="1" applyFill="1" applyBorder="1" applyAlignment="1">
      <alignment horizontal="center" vertical="center"/>
    </xf>
    <xf numFmtId="49" fontId="14" fillId="34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16" fillId="38" borderId="55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37" fillId="37" borderId="17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55" xfId="0" applyFont="1" applyFill="1" applyBorder="1" applyAlignment="1">
      <alignment horizontal="center" vertical="center" wrapText="1"/>
    </xf>
    <xf numFmtId="0" fontId="42" fillId="37" borderId="5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39" borderId="17" xfId="0" applyFont="1" applyFill="1" applyBorder="1" applyAlignment="1">
      <alignment horizontal="center" vertical="center" wrapText="1"/>
    </xf>
    <xf numFmtId="0" fontId="37" fillId="39" borderId="24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49" fontId="90" fillId="0" borderId="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37" fillId="39" borderId="51" xfId="0" applyFont="1" applyFill="1" applyBorder="1" applyAlignment="1">
      <alignment horizontal="center" vertical="center" wrapText="1"/>
    </xf>
    <xf numFmtId="0" fontId="42" fillId="39" borderId="55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 wrapText="1"/>
    </xf>
    <xf numFmtId="0" fontId="88" fillId="0" borderId="52" xfId="0" applyFont="1" applyFill="1" applyBorder="1" applyAlignment="1">
      <alignment horizontal="left" vertical="center" wrapText="1"/>
    </xf>
    <xf numFmtId="0" fontId="91" fillId="0" borderId="67" xfId="0" applyFont="1" applyFill="1" applyBorder="1" applyAlignment="1">
      <alignment horizontal="left" vertical="center" wrapText="1"/>
    </xf>
    <xf numFmtId="0" fontId="91" fillId="0" borderId="2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 wrapText="1"/>
    </xf>
    <xf numFmtId="0" fontId="42" fillId="39" borderId="23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42" fillId="37" borderId="50" xfId="0" applyFont="1" applyFill="1" applyBorder="1" applyAlignment="1">
      <alignment horizontal="center" vertical="center"/>
    </xf>
    <xf numFmtId="0" fontId="14" fillId="0" borderId="0" xfId="42" applyNumberFormat="1" applyFont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6">
      <selection activeCell="A1" sqref="A1:H38"/>
    </sheetView>
  </sheetViews>
  <sheetFormatPr defaultColWidth="9.140625" defaultRowHeight="12.75"/>
  <sheetData>
    <row r="1" spans="1:8" ht="40.5" customHeight="1" thickBot="1">
      <c r="A1" s="154" t="str">
        <f>'[1]реквизиты'!$A$2</f>
        <v>The European championships sambo (M,W) and combat sambo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'[1]реквизиты'!$A$3</f>
        <v>May 17—21, 2012              Moscow (Russia)         </v>
      </c>
      <c r="B2" s="157"/>
      <c r="C2" s="157"/>
      <c r="D2" s="157"/>
      <c r="E2" s="157"/>
      <c r="F2" s="157"/>
      <c r="G2" s="157"/>
      <c r="H2" s="157"/>
    </row>
    <row r="3" spans="1:8" ht="18">
      <c r="A3" s="158" t="s">
        <v>35</v>
      </c>
      <c r="B3" s="158"/>
      <c r="C3" s="158"/>
      <c r="D3" s="158"/>
      <c r="E3" s="158"/>
      <c r="F3" s="158"/>
      <c r="G3" s="158"/>
      <c r="H3" s="158"/>
    </row>
    <row r="4" spans="1:8" ht="45" customHeight="1">
      <c r="A4" s="130"/>
      <c r="B4" s="130"/>
      <c r="C4" s="162" t="str">
        <f>'пр.взв.'!C4</f>
        <v>Women</v>
      </c>
      <c r="D4" s="162"/>
      <c r="E4" s="162" t="str">
        <f>'пр.взв.'!D4</f>
        <v>56 kg</v>
      </c>
      <c r="F4" s="162"/>
      <c r="G4" s="130"/>
      <c r="H4" s="130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9" t="s">
        <v>30</v>
      </c>
      <c r="B6" s="151" t="str">
        <f>VLOOKUP(J6,'пр.взв.'!B7:F22,2,FALSE)</f>
        <v>ZENCHENKO Tatiana</v>
      </c>
      <c r="C6" s="151"/>
      <c r="D6" s="151"/>
      <c r="E6" s="151"/>
      <c r="F6" s="151"/>
      <c r="G6" s="151"/>
      <c r="H6" s="137" t="str">
        <f>VLOOKUP(J6,'пр.взв.'!B7:F22,3,FALSE)</f>
        <v>1978</v>
      </c>
      <c r="I6" s="65"/>
      <c r="J6" s="66">
        <f>'пр.хода'!K14</f>
        <v>5</v>
      </c>
    </row>
    <row r="7" spans="1:10" ht="18" customHeight="1">
      <c r="A7" s="160"/>
      <c r="B7" s="152"/>
      <c r="C7" s="152"/>
      <c r="D7" s="152"/>
      <c r="E7" s="152"/>
      <c r="F7" s="152"/>
      <c r="G7" s="152"/>
      <c r="H7" s="153"/>
      <c r="I7" s="65"/>
      <c r="J7" s="66"/>
    </row>
    <row r="8" spans="1:10" ht="18" customHeight="1">
      <c r="A8" s="160"/>
      <c r="B8" s="144" t="str">
        <f>VLOOKUP(J6,'пр.взв.'!B7:F22,4,FALSE)</f>
        <v>RUS</v>
      </c>
      <c r="C8" s="144"/>
      <c r="D8" s="144"/>
      <c r="E8" s="144"/>
      <c r="F8" s="144"/>
      <c r="G8" s="144"/>
      <c r="H8" s="145"/>
      <c r="I8" s="65"/>
      <c r="J8" s="66"/>
    </row>
    <row r="9" spans="1:10" ht="18.75" customHeight="1" thickBot="1">
      <c r="A9" s="161"/>
      <c r="B9" s="146"/>
      <c r="C9" s="146"/>
      <c r="D9" s="146"/>
      <c r="E9" s="146"/>
      <c r="F9" s="146"/>
      <c r="G9" s="146"/>
      <c r="H9" s="14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8" t="s">
        <v>31</v>
      </c>
      <c r="B11" s="151" t="str">
        <f>VLOOKUP(J11,'пр.взв.'!B2:F27,2,FALSE)</f>
        <v>STEFANOVA Kalina  </v>
      </c>
      <c r="C11" s="151"/>
      <c r="D11" s="151"/>
      <c r="E11" s="151"/>
      <c r="F11" s="151"/>
      <c r="G11" s="151"/>
      <c r="H11" s="137">
        <f>VLOOKUP(J11,'пр.взв.'!B2:F27,3,FALSE)</f>
        <v>1989</v>
      </c>
      <c r="I11" s="65"/>
      <c r="J11" s="66">
        <f>'пр.хода'!N8</f>
        <v>6</v>
      </c>
    </row>
    <row r="12" spans="1:10" ht="18" customHeight="1">
      <c r="A12" s="149"/>
      <c r="B12" s="152" t="e">
        <f>VLOOKUP(J12,'пр.взв.'!B3:F28,2,FALSE)</f>
        <v>#N/A</v>
      </c>
      <c r="C12" s="152"/>
      <c r="D12" s="152"/>
      <c r="E12" s="152"/>
      <c r="F12" s="152"/>
      <c r="G12" s="152"/>
      <c r="H12" s="153"/>
      <c r="I12" s="65"/>
      <c r="J12" s="66"/>
    </row>
    <row r="13" spans="1:10" ht="18" customHeight="1">
      <c r="A13" s="149"/>
      <c r="B13" s="144" t="str">
        <f>VLOOKUP(J11,'пр.взв.'!B2:F27,4,FALSE)</f>
        <v>BUL</v>
      </c>
      <c r="C13" s="144"/>
      <c r="D13" s="144"/>
      <c r="E13" s="144"/>
      <c r="F13" s="144"/>
      <c r="G13" s="144"/>
      <c r="H13" s="145"/>
      <c r="I13" s="65"/>
      <c r="J13" s="66"/>
    </row>
    <row r="14" spans="1:10" ht="18.75" customHeight="1" thickBot="1">
      <c r="A14" s="150"/>
      <c r="B14" s="146" t="e">
        <f>VLOOKUP(J12,'пр.взв.'!B3:F28,4,FALSE)</f>
        <v>#N/A</v>
      </c>
      <c r="C14" s="146"/>
      <c r="D14" s="146"/>
      <c r="E14" s="146"/>
      <c r="F14" s="146"/>
      <c r="G14" s="146"/>
      <c r="H14" s="14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1" t="s">
        <v>32</v>
      </c>
      <c r="B16" s="151" t="str">
        <f>VLOOKUP(J16,'пр.взв.'!B1:F32,2,FALSE)</f>
        <v>ZALETSKAYA Hanna</v>
      </c>
      <c r="C16" s="151"/>
      <c r="D16" s="151"/>
      <c r="E16" s="151"/>
      <c r="F16" s="151"/>
      <c r="G16" s="151"/>
      <c r="H16" s="137">
        <f>VLOOKUP(J16,'пр.взв.'!B1:F32,3,FALSE)</f>
        <v>1987</v>
      </c>
      <c r="I16" s="65"/>
      <c r="J16" s="66">
        <f>'пр.хода'!E29</f>
        <v>3</v>
      </c>
    </row>
    <row r="17" spans="1:10" ht="18" customHeight="1">
      <c r="A17" s="142"/>
      <c r="B17" s="152" t="e">
        <f>VLOOKUP(J17,'пр.взв.'!B2:F33,2,FALSE)</f>
        <v>#N/A</v>
      </c>
      <c r="C17" s="152"/>
      <c r="D17" s="152"/>
      <c r="E17" s="152"/>
      <c r="F17" s="152"/>
      <c r="G17" s="152"/>
      <c r="H17" s="153"/>
      <c r="I17" s="65"/>
      <c r="J17" s="66"/>
    </row>
    <row r="18" spans="1:10" ht="18" customHeight="1">
      <c r="A18" s="142"/>
      <c r="B18" s="144" t="str">
        <f>VLOOKUP(J16,'пр.взв.'!B1:F32,4,FALSE)</f>
        <v>BLR</v>
      </c>
      <c r="C18" s="144"/>
      <c r="D18" s="144"/>
      <c r="E18" s="144"/>
      <c r="F18" s="144"/>
      <c r="G18" s="144"/>
      <c r="H18" s="145"/>
      <c r="I18" s="65"/>
      <c r="J18" s="66"/>
    </row>
    <row r="19" spans="1:10" ht="18.75" customHeight="1" thickBot="1">
      <c r="A19" s="143"/>
      <c r="B19" s="146" t="e">
        <f>VLOOKUP(J17,'пр.взв.'!B2:F33,4,FALSE)</f>
        <v>#N/A</v>
      </c>
      <c r="C19" s="146"/>
      <c r="D19" s="146"/>
      <c r="E19" s="146"/>
      <c r="F19" s="146"/>
      <c r="G19" s="146"/>
      <c r="H19" s="14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1" t="s">
        <v>32</v>
      </c>
      <c r="B21" s="151" t="str">
        <f>VLOOKUP(J21,'пр.взв.'!B2:F37,2,FALSE)</f>
        <v>SAVCHUK Olesia</v>
      </c>
      <c r="C21" s="151"/>
      <c r="D21" s="151"/>
      <c r="E21" s="151"/>
      <c r="F21" s="151"/>
      <c r="G21" s="151"/>
      <c r="H21" s="137">
        <f>VLOOKUP(J21,'пр.взв.'!B2:F37,3,FALSE)</f>
        <v>1982</v>
      </c>
      <c r="I21" s="65"/>
      <c r="J21" s="66">
        <f>'пр.хода'!L29</f>
        <v>2</v>
      </c>
    </row>
    <row r="22" spans="1:10" ht="18" customHeight="1">
      <c r="A22" s="142"/>
      <c r="B22" s="152" t="e">
        <f>VLOOKUP(J22,'пр.взв.'!B3:F38,2,FALSE)</f>
        <v>#N/A</v>
      </c>
      <c r="C22" s="152"/>
      <c r="D22" s="152"/>
      <c r="E22" s="152"/>
      <c r="F22" s="152"/>
      <c r="G22" s="152"/>
      <c r="H22" s="153"/>
      <c r="I22" s="65"/>
      <c r="J22" s="66"/>
    </row>
    <row r="23" spans="1:9" ht="18" customHeight="1">
      <c r="A23" s="142"/>
      <c r="B23" s="144" t="str">
        <f>VLOOKUP(J21,'пр.взв.'!B2:F37,4,FALSE)</f>
        <v>UKR</v>
      </c>
      <c r="C23" s="144"/>
      <c r="D23" s="144"/>
      <c r="E23" s="144"/>
      <c r="F23" s="144"/>
      <c r="G23" s="144"/>
      <c r="H23" s="145"/>
      <c r="I23" s="65"/>
    </row>
    <row r="24" spans="1:9" ht="18.75" customHeight="1" thickBot="1">
      <c r="A24" s="143"/>
      <c r="B24" s="146" t="e">
        <f>VLOOKUP(J22,'пр.взв.'!B3:F38,4,FALSE)</f>
        <v>#N/A</v>
      </c>
      <c r="C24" s="146"/>
      <c r="D24" s="146"/>
      <c r="E24" s="146"/>
      <c r="F24" s="146"/>
      <c r="G24" s="146"/>
      <c r="H24" s="14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5"/>
      <c r="B28" s="136"/>
      <c r="C28" s="136"/>
      <c r="D28" s="136"/>
      <c r="E28" s="136"/>
      <c r="F28" s="136"/>
      <c r="G28" s="136"/>
      <c r="H28" s="137"/>
    </row>
    <row r="29" spans="1:8" ht="13.5" thickBot="1">
      <c r="A29" s="138"/>
      <c r="B29" s="139"/>
      <c r="C29" s="139"/>
      <c r="D29" s="139"/>
      <c r="E29" s="139"/>
      <c r="F29" s="139"/>
      <c r="G29" s="139"/>
      <c r="H29" s="140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K15" sqref="A3:K1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1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2:11" ht="53.25" customHeight="1">
      <c r="B2" s="77"/>
      <c r="C2" s="77"/>
      <c r="D2" s="164" t="str">
        <f>HYPERLINK('[1]реквизиты'!$A$2)</f>
        <v>The European championships sambo (M,W) and combat sambo</v>
      </c>
      <c r="E2" s="164"/>
      <c r="F2" s="164"/>
      <c r="G2" s="164"/>
      <c r="H2" s="164"/>
      <c r="I2" s="164"/>
      <c r="J2" s="164"/>
      <c r="K2" s="77"/>
    </row>
    <row r="3" spans="1:11" ht="18" customHeight="1">
      <c r="A3" s="128"/>
      <c r="B3" s="129"/>
      <c r="C3" s="129"/>
      <c r="D3" s="129"/>
      <c r="E3" s="163" t="str">
        <f>'пр.взв.'!C4</f>
        <v>Women</v>
      </c>
      <c r="F3" s="163"/>
      <c r="G3" s="123" t="str">
        <f>'пр.взв.'!D4</f>
        <v>56 kg</v>
      </c>
      <c r="H3" s="129"/>
      <c r="I3" s="129"/>
      <c r="J3" s="129"/>
      <c r="K3" s="129"/>
    </row>
    <row r="4" spans="1:11" ht="27.75" customHeight="1" thickBot="1">
      <c r="A4" s="193" t="s">
        <v>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7">
        <v>6</v>
      </c>
      <c r="B6" s="180">
        <v>1</v>
      </c>
      <c r="C6" s="182" t="s">
        <v>18</v>
      </c>
      <c r="D6" s="184" t="str">
        <f>VLOOKUP(B6,'пр.взв.'!B7:E22,2,FALSE)</f>
        <v>HONDIU Daniela</v>
      </c>
      <c r="E6" s="166">
        <f>VLOOKUP(B6,'пр.взв.'!B7:E22,3,FALSE)</f>
        <v>1990</v>
      </c>
      <c r="F6" s="168" t="str">
        <f>VLOOKUP(B6,'пр.взв.'!B7:E22,4,FALSE)</f>
        <v>ROU</v>
      </c>
      <c r="G6" s="170"/>
      <c r="H6" s="175"/>
      <c r="I6" s="170"/>
      <c r="J6" s="175"/>
      <c r="K6" s="50" t="s">
        <v>21</v>
      </c>
    </row>
    <row r="7" spans="1:11" ht="19.5" customHeight="1" thickBot="1">
      <c r="A7" s="178"/>
      <c r="B7" s="181"/>
      <c r="C7" s="183"/>
      <c r="D7" s="185"/>
      <c r="E7" s="167"/>
      <c r="F7" s="169"/>
      <c r="G7" s="171"/>
      <c r="H7" s="176"/>
      <c r="I7" s="171"/>
      <c r="J7" s="176"/>
      <c r="K7" s="51" t="s">
        <v>1</v>
      </c>
    </row>
    <row r="8" spans="1:11" ht="19.5" customHeight="1">
      <c r="A8" s="178"/>
      <c r="B8" s="180">
        <v>3</v>
      </c>
      <c r="C8" s="186" t="s">
        <v>19</v>
      </c>
      <c r="D8" s="188" t="str">
        <f>VLOOKUP(B8,'пр.взв.'!B7:E22,2,FALSE)</f>
        <v>ZALETSKAYA Hanna</v>
      </c>
      <c r="E8" s="172">
        <f>VLOOKUP(B8,'пр.взв.'!B7:E22,3,FALSE)</f>
        <v>1987</v>
      </c>
      <c r="F8" s="173" t="str">
        <f>VLOOKUP(B8,'пр.взв.'!B7:E22,4,FALSE)</f>
        <v>BLR</v>
      </c>
      <c r="G8" s="174"/>
      <c r="H8" s="175"/>
      <c r="I8" s="170"/>
      <c r="J8" s="175"/>
      <c r="K8" s="51" t="s">
        <v>22</v>
      </c>
    </row>
    <row r="9" spans="1:11" ht="19.5" customHeight="1" thickBot="1">
      <c r="A9" s="179"/>
      <c r="B9" s="181"/>
      <c r="C9" s="187"/>
      <c r="D9" s="189"/>
      <c r="E9" s="167"/>
      <c r="F9" s="169"/>
      <c r="G9" s="171"/>
      <c r="H9" s="176"/>
      <c r="I9" s="171"/>
      <c r="J9" s="176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7">
        <v>7</v>
      </c>
      <c r="B12" s="180">
        <v>2</v>
      </c>
      <c r="C12" s="182" t="s">
        <v>18</v>
      </c>
      <c r="D12" s="184" t="str">
        <f>VLOOKUP(B12,'пр.взв.'!B1:E28,2,FALSE)</f>
        <v>SAVCHUK Olesia</v>
      </c>
      <c r="E12" s="166">
        <f>VLOOKUP(B12,'пр.взв.'!B1:E28,3,FALSE)</f>
        <v>1982</v>
      </c>
      <c r="F12" s="168" t="str">
        <f>VLOOKUP(B12,'пр.взв.'!B1:E28,4,FALSE)</f>
        <v>UKR</v>
      </c>
      <c r="G12" s="170"/>
      <c r="H12" s="175"/>
      <c r="I12" s="170"/>
      <c r="J12" s="175"/>
      <c r="K12" s="50" t="s">
        <v>21</v>
      </c>
    </row>
    <row r="13" spans="1:11" ht="14.25" thickBot="1">
      <c r="A13" s="178"/>
      <c r="B13" s="181"/>
      <c r="C13" s="183"/>
      <c r="D13" s="185"/>
      <c r="E13" s="167"/>
      <c r="F13" s="169"/>
      <c r="G13" s="171"/>
      <c r="H13" s="176"/>
      <c r="I13" s="171"/>
      <c r="J13" s="176"/>
      <c r="K13" s="51" t="s">
        <v>1</v>
      </c>
    </row>
    <row r="14" spans="1:11" ht="19.5" customHeight="1">
      <c r="A14" s="178"/>
      <c r="B14" s="180">
        <v>4</v>
      </c>
      <c r="C14" s="186" t="s">
        <v>19</v>
      </c>
      <c r="D14" s="188" t="str">
        <f>VLOOKUP(B14,'пр.взв.'!B1:E28,2,FALSE)</f>
        <v>BORSH Mikhaela</v>
      </c>
      <c r="E14" s="172">
        <f>VLOOKUP(B14,'пр.взв.'!B1:E28,3,FALSE)</f>
        <v>1994</v>
      </c>
      <c r="F14" s="173" t="str">
        <f>VLOOKUP(B14,'пр.взв.'!B1:E28,4,FALSE)</f>
        <v>MDA</v>
      </c>
      <c r="G14" s="174"/>
      <c r="H14" s="175"/>
      <c r="I14" s="170"/>
      <c r="J14" s="175"/>
      <c r="K14" s="51" t="s">
        <v>22</v>
      </c>
    </row>
    <row r="15" spans="1:11" ht="19.5" customHeight="1" thickBot="1">
      <c r="A15" s="179"/>
      <c r="B15" s="181"/>
      <c r="C15" s="187"/>
      <c r="D15" s="189"/>
      <c r="E15" s="167"/>
      <c r="F15" s="169"/>
      <c r="G15" s="171"/>
      <c r="H15" s="176"/>
      <c r="I15" s="171"/>
      <c r="J15" s="176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3" t="str">
        <f>E3</f>
        <v>Women</v>
      </c>
      <c r="F17" s="163"/>
      <c r="G17" s="123" t="str">
        <f>G3</f>
        <v>56 kg</v>
      </c>
      <c r="H17" s="44"/>
      <c r="I17" s="47"/>
      <c r="J17" s="48"/>
      <c r="K17" s="11"/>
    </row>
    <row r="18" spans="1:11" ht="19.5" customHeight="1" thickBot="1">
      <c r="A18" s="194" t="s">
        <v>20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7">
        <v>8</v>
      </c>
      <c r="B20" s="180">
        <f>'пр.хода'!I9</f>
        <v>5</v>
      </c>
      <c r="C20" s="182" t="s">
        <v>18</v>
      </c>
      <c r="D20" s="184" t="str">
        <f>VLOOKUP(B20,'пр.взв.'!B7:E22,2,FALSE)</f>
        <v>ZENCHENKO Tatiana</v>
      </c>
      <c r="E20" s="166" t="str">
        <f>VLOOKUP(B20,'пр.взв.'!B7:E22,3,FALSE)</f>
        <v>1978</v>
      </c>
      <c r="F20" s="166" t="str">
        <f>VLOOKUP(B20,'пр.взв.'!B7:E22,4,FALSE)</f>
        <v>RUS</v>
      </c>
      <c r="G20" s="170"/>
      <c r="H20" s="175"/>
      <c r="I20" s="170"/>
      <c r="J20" s="175"/>
      <c r="K20" s="50" t="s">
        <v>21</v>
      </c>
    </row>
    <row r="21" spans="1:11" ht="14.25" thickBot="1">
      <c r="A21" s="178"/>
      <c r="B21" s="181"/>
      <c r="C21" s="183"/>
      <c r="D21" s="185"/>
      <c r="E21" s="167"/>
      <c r="F21" s="167"/>
      <c r="G21" s="171"/>
      <c r="H21" s="176"/>
      <c r="I21" s="171"/>
      <c r="J21" s="176"/>
      <c r="K21" s="51" t="s">
        <v>1</v>
      </c>
    </row>
    <row r="22" spans="1:11" ht="13.5">
      <c r="A22" s="178"/>
      <c r="B22" s="180">
        <f>'пр.хода'!I19</f>
        <v>6</v>
      </c>
      <c r="C22" s="186" t="s">
        <v>19</v>
      </c>
      <c r="D22" s="190" t="str">
        <f>VLOOKUP(B22,'пр.взв.'!B7:E22,2,FALSE)</f>
        <v>STEFANOVA Kalina  </v>
      </c>
      <c r="E22" s="172">
        <f>VLOOKUP(B22,'пр.взв.'!B7:E22,3,FALSE)</f>
        <v>1989</v>
      </c>
      <c r="F22" s="172" t="str">
        <f>VLOOKUP(B22,'пр.взв.'!B7:E22,4,FALSE)</f>
        <v>BUL</v>
      </c>
      <c r="G22" s="174"/>
      <c r="H22" s="175"/>
      <c r="I22" s="170"/>
      <c r="J22" s="175"/>
      <c r="K22" s="51" t="s">
        <v>22</v>
      </c>
    </row>
    <row r="23" spans="1:11" ht="13.5" thickBot="1">
      <c r="A23" s="179"/>
      <c r="B23" s="181"/>
      <c r="C23" s="187"/>
      <c r="D23" s="185"/>
      <c r="E23" s="167"/>
      <c r="F23" s="167"/>
      <c r="G23" s="171"/>
      <c r="H23" s="176"/>
      <c r="I23" s="171"/>
      <c r="J23" s="176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65" t="str">
        <f>'[1]реквизиты'!$G$8</f>
        <v>V. Bukhval</v>
      </c>
      <c r="I25" s="165"/>
      <c r="J25" s="165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65" t="str">
        <f>'[1]реквизиты'!$G$10</f>
        <v>N. Glushkova</v>
      </c>
      <c r="I27" s="165"/>
      <c r="J27" s="165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B12:B13"/>
    <mergeCell ref="C12:C13"/>
    <mergeCell ref="D12:D13"/>
    <mergeCell ref="E12:E13"/>
    <mergeCell ref="B14:B15"/>
    <mergeCell ref="C14:C15"/>
    <mergeCell ref="D14:D15"/>
    <mergeCell ref="E14:E15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F24" sqref="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8" t="s">
        <v>9</v>
      </c>
      <c r="B1" s="218"/>
      <c r="C1" s="218"/>
      <c r="D1" s="218"/>
      <c r="E1" s="218"/>
      <c r="F1" s="218"/>
    </row>
    <row r="2" spans="1:6" ht="41.25" customHeight="1">
      <c r="A2" s="217" t="str">
        <f>HYPERLINK('[1]реквизиты'!$A$2)</f>
        <v>The European championships sambo (M,W) and combat sambo</v>
      </c>
      <c r="B2" s="217"/>
      <c r="C2" s="217"/>
      <c r="D2" s="217"/>
      <c r="E2" s="217"/>
      <c r="F2" s="217"/>
    </row>
    <row r="3" spans="1:10" ht="26.25" customHeight="1">
      <c r="A3" s="219" t="str">
        <f>HYPERLINK('[1]реквизиты'!$A$3)</f>
        <v>May 17—21, 2012              Moscow (Russia)         </v>
      </c>
      <c r="B3" s="219"/>
      <c r="C3" s="219"/>
      <c r="D3" s="219"/>
      <c r="E3" s="219"/>
      <c r="F3" s="219"/>
      <c r="G3" s="10"/>
      <c r="H3" s="10"/>
      <c r="I3" s="10"/>
      <c r="J3" s="11"/>
    </row>
    <row r="4" spans="1:10" ht="21.75" customHeight="1" thickBot="1">
      <c r="A4" s="124"/>
      <c r="B4" s="124"/>
      <c r="C4" s="125" t="s">
        <v>45</v>
      </c>
      <c r="D4" s="125" t="s">
        <v>60</v>
      </c>
      <c r="E4" s="29"/>
      <c r="F4" s="124"/>
      <c r="G4" s="10"/>
      <c r="H4" s="10"/>
      <c r="I4" s="10"/>
      <c r="J4" s="11"/>
    </row>
    <row r="5" spans="1:6" ht="12.75" customHeight="1">
      <c r="A5" s="229" t="s">
        <v>3</v>
      </c>
      <c r="B5" s="231" t="s">
        <v>4</v>
      </c>
      <c r="C5" s="229" t="s">
        <v>5</v>
      </c>
      <c r="D5" s="229" t="s">
        <v>27</v>
      </c>
      <c r="E5" s="229" t="s">
        <v>7</v>
      </c>
      <c r="F5" s="229" t="s">
        <v>8</v>
      </c>
    </row>
    <row r="6" spans="1:6" ht="12.75" customHeight="1" thickBot="1">
      <c r="A6" s="230" t="s">
        <v>3</v>
      </c>
      <c r="B6" s="232"/>
      <c r="C6" s="230" t="s">
        <v>5</v>
      </c>
      <c r="D6" s="230" t="s">
        <v>6</v>
      </c>
      <c r="E6" s="230" t="s">
        <v>7</v>
      </c>
      <c r="F6" s="230" t="s">
        <v>8</v>
      </c>
    </row>
    <row r="7" spans="1:6" ht="12.75" customHeight="1">
      <c r="A7" s="225"/>
      <c r="B7" s="227">
        <v>1</v>
      </c>
      <c r="C7" s="197" t="s">
        <v>46</v>
      </c>
      <c r="D7" s="199">
        <v>1990</v>
      </c>
      <c r="E7" s="199" t="s">
        <v>47</v>
      </c>
      <c r="F7" s="224"/>
    </row>
    <row r="8" spans="1:6" ht="12.75" customHeight="1">
      <c r="A8" s="226"/>
      <c r="B8" s="228"/>
      <c r="C8" s="198"/>
      <c r="D8" s="200"/>
      <c r="E8" s="200"/>
      <c r="F8" s="223"/>
    </row>
    <row r="9" spans="1:6" ht="12.75" customHeight="1">
      <c r="A9" s="201"/>
      <c r="B9" s="195">
        <v>2</v>
      </c>
      <c r="C9" s="197" t="s">
        <v>48</v>
      </c>
      <c r="D9" s="199">
        <v>1982</v>
      </c>
      <c r="E9" s="199" t="s">
        <v>49</v>
      </c>
      <c r="F9" s="222"/>
    </row>
    <row r="10" spans="1:6" ht="12.75" customHeight="1">
      <c r="A10" s="201"/>
      <c r="B10" s="196"/>
      <c r="C10" s="198"/>
      <c r="D10" s="200"/>
      <c r="E10" s="200"/>
      <c r="F10" s="223"/>
    </row>
    <row r="11" spans="1:6" ht="12.75" customHeight="1">
      <c r="A11" s="201"/>
      <c r="B11" s="195">
        <v>3</v>
      </c>
      <c r="C11" s="197" t="s">
        <v>50</v>
      </c>
      <c r="D11" s="199">
        <v>1987</v>
      </c>
      <c r="E11" s="199" t="s">
        <v>51</v>
      </c>
      <c r="F11" s="222"/>
    </row>
    <row r="12" spans="1:6" ht="15" customHeight="1">
      <c r="A12" s="201"/>
      <c r="B12" s="196"/>
      <c r="C12" s="198"/>
      <c r="D12" s="200"/>
      <c r="E12" s="200"/>
      <c r="F12" s="223"/>
    </row>
    <row r="13" spans="1:6" ht="12.75" customHeight="1">
      <c r="A13" s="201"/>
      <c r="B13" s="195">
        <v>4</v>
      </c>
      <c r="C13" s="197" t="s">
        <v>52</v>
      </c>
      <c r="D13" s="199">
        <v>1994</v>
      </c>
      <c r="E13" s="199" t="s">
        <v>53</v>
      </c>
      <c r="F13" s="222"/>
    </row>
    <row r="14" spans="1:6" ht="15" customHeight="1">
      <c r="A14" s="201"/>
      <c r="B14" s="196"/>
      <c r="C14" s="198"/>
      <c r="D14" s="200"/>
      <c r="E14" s="200"/>
      <c r="F14" s="223"/>
    </row>
    <row r="15" spans="1:6" ht="15" customHeight="1">
      <c r="A15" s="201"/>
      <c r="B15" s="195">
        <v>5</v>
      </c>
      <c r="C15" s="211" t="s">
        <v>54</v>
      </c>
      <c r="D15" s="213" t="s">
        <v>55</v>
      </c>
      <c r="E15" s="215" t="s">
        <v>56</v>
      </c>
      <c r="F15" s="222"/>
    </row>
    <row r="16" spans="1:6" ht="15.75" customHeight="1">
      <c r="A16" s="201"/>
      <c r="B16" s="196"/>
      <c r="C16" s="212"/>
      <c r="D16" s="214"/>
      <c r="E16" s="216"/>
      <c r="F16" s="223"/>
    </row>
    <row r="17" spans="1:6" ht="12.75" customHeight="1">
      <c r="A17" s="201"/>
      <c r="B17" s="195">
        <v>6</v>
      </c>
      <c r="C17" s="197" t="s">
        <v>57</v>
      </c>
      <c r="D17" s="199">
        <v>1989</v>
      </c>
      <c r="E17" s="199" t="s">
        <v>58</v>
      </c>
      <c r="F17" s="222"/>
    </row>
    <row r="18" spans="1:6" ht="15" customHeight="1">
      <c r="A18" s="201"/>
      <c r="B18" s="196"/>
      <c r="C18" s="198"/>
      <c r="D18" s="200"/>
      <c r="E18" s="200"/>
      <c r="F18" s="223"/>
    </row>
    <row r="19" spans="1:6" ht="12.75" customHeight="1">
      <c r="A19" s="201"/>
      <c r="B19" s="195">
        <v>7</v>
      </c>
      <c r="C19" s="197" t="s">
        <v>59</v>
      </c>
      <c r="D19" s="199">
        <v>1991</v>
      </c>
      <c r="E19" s="199" t="s">
        <v>64</v>
      </c>
      <c r="F19" s="220"/>
    </row>
    <row r="20" spans="1:6" ht="15" customHeight="1">
      <c r="A20" s="201"/>
      <c r="B20" s="196"/>
      <c r="C20" s="198"/>
      <c r="D20" s="200"/>
      <c r="E20" s="200"/>
      <c r="F20" s="220"/>
    </row>
    <row r="21" spans="1:6" ht="12.75" customHeight="1">
      <c r="A21" s="201"/>
      <c r="B21" s="205">
        <v>8</v>
      </c>
      <c r="C21" s="207"/>
      <c r="D21" s="209"/>
      <c r="E21" s="202"/>
      <c r="F21" s="220"/>
    </row>
    <row r="22" spans="1:6" ht="15" customHeight="1" thickBot="1">
      <c r="A22" s="204"/>
      <c r="B22" s="206"/>
      <c r="C22" s="208"/>
      <c r="D22" s="210"/>
      <c r="E22" s="203"/>
      <c r="F22" s="221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51">
        <f>'пр.хода'!K2</f>
        <v>0</v>
      </c>
      <c r="D1" s="252"/>
      <c r="E1" s="252"/>
      <c r="F1" s="252"/>
      <c r="G1" s="252"/>
      <c r="H1" s="252"/>
      <c r="I1" s="252"/>
      <c r="J1" s="253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54" t="str">
        <f>'пр.хода'!A2</f>
        <v>May 17—21, 2012              Moscow (Russia)         </v>
      </c>
      <c r="D2" s="254"/>
      <c r="E2" s="254"/>
      <c r="F2" s="254"/>
      <c r="G2" s="254"/>
      <c r="H2" s="254"/>
      <c r="I2" s="254"/>
      <c r="J2" s="254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55">
        <f>HYPERLINK('пр.взв.'!A4)</f>
      </c>
      <c r="D3" s="256"/>
      <c r="E3" s="256"/>
      <c r="F3" s="256"/>
      <c r="G3" s="256"/>
      <c r="H3" s="256"/>
      <c r="I3" s="256"/>
      <c r="J3" s="257"/>
      <c r="K3" s="33"/>
      <c r="L3" s="33"/>
      <c r="M3" s="33"/>
    </row>
    <row r="4" spans="1:13" ht="16.5" thickBot="1">
      <c r="A4" s="250" t="s">
        <v>0</v>
      </c>
      <c r="B4" s="250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40">
        <v>1</v>
      </c>
      <c r="B5" s="242" t="str">
        <f>VLOOKUP(A5,'пр.взв.'!B7:C22,2,FALSE)</f>
        <v>HONDIU Daniela</v>
      </c>
      <c r="C5" s="244">
        <f>VLOOKUP(B5,'пр.взв.'!C7:D22,2,FALSE)</f>
        <v>1990</v>
      </c>
      <c r="D5" s="246" t="str">
        <f>VLOOKUP(A5,'пр.взв.'!B5:E20,4,FALSE)</f>
        <v>ROU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41"/>
      <c r="B6" s="243"/>
      <c r="C6" s="245"/>
      <c r="D6" s="247"/>
      <c r="E6" s="248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3">
        <v>5</v>
      </c>
      <c r="B7" s="235" t="str">
        <f>VLOOKUP(A7,'пр.взв.'!B9:C24,2,FALSE)</f>
        <v>ZENCHENKO Tatiana</v>
      </c>
      <c r="C7" s="237" t="str">
        <f>VLOOKUP(B7,'пр.взв.'!C9:D24,2,FALSE)</f>
        <v>1978</v>
      </c>
      <c r="D7" s="239" t="str">
        <f>VLOOKUP(A7,'пр.взв.'!B5:E20,4,FALSE)</f>
        <v>RUS</v>
      </c>
      <c r="E7" s="249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41"/>
      <c r="B8" s="243"/>
      <c r="C8" s="245"/>
      <c r="D8" s="238"/>
      <c r="E8" s="15"/>
      <c r="F8" s="17"/>
      <c r="G8" s="248"/>
      <c r="H8" s="21"/>
      <c r="I8" s="15"/>
      <c r="J8" s="15"/>
      <c r="K8" s="15"/>
      <c r="L8" s="15"/>
      <c r="M8" s="15"/>
    </row>
    <row r="9" spans="1:13" ht="15" customHeight="1" thickBot="1">
      <c r="A9" s="240">
        <v>3</v>
      </c>
      <c r="B9" s="242" t="str">
        <f>VLOOKUP(A9,'пр.взв.'!B11:C26,2,FALSE)</f>
        <v>ZALETSKAYA Hanna</v>
      </c>
      <c r="C9" s="244">
        <f>VLOOKUP(B9,'пр.взв.'!C11:D26,2,FALSE)</f>
        <v>1987</v>
      </c>
      <c r="D9" s="246" t="str">
        <f>VLOOKUP(A9,'пр.взв.'!B5:E20,4,FALSE)</f>
        <v>BLR</v>
      </c>
      <c r="E9" s="15"/>
      <c r="F9" s="17"/>
      <c r="G9" s="249"/>
      <c r="H9" s="1"/>
      <c r="I9" s="19"/>
      <c r="J9" s="17"/>
      <c r="K9" s="15"/>
      <c r="L9" s="15"/>
      <c r="M9" s="15"/>
    </row>
    <row r="10" spans="1:13" ht="15" customHeight="1">
      <c r="A10" s="241"/>
      <c r="B10" s="243"/>
      <c r="C10" s="245"/>
      <c r="D10" s="247"/>
      <c r="E10" s="248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3">
        <v>7</v>
      </c>
      <c r="B11" s="235" t="str">
        <f>VLOOKUP(A11,'пр.взв.'!B13:C28,2,FALSE)</f>
        <v>MIKULIONYTĖ Ieva</v>
      </c>
      <c r="C11" s="237">
        <f>VLOOKUP(B11,'пр.взв.'!C13:D28,2,FALSE)</f>
        <v>1991</v>
      </c>
      <c r="D11" s="239" t="str">
        <f>VLOOKUP(A11,'пр.взв.'!B5:E20,4,FALSE)</f>
        <v>LTU</v>
      </c>
      <c r="E11" s="249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4"/>
      <c r="B12" s="236"/>
      <c r="C12" s="238"/>
      <c r="D12" s="238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8"/>
      <c r="J14" s="28"/>
      <c r="K14" s="18"/>
      <c r="L14" s="18"/>
      <c r="M14" s="15"/>
    </row>
    <row r="15" spans="1:10" ht="15" customHeight="1" thickBot="1">
      <c r="A15" s="250" t="s">
        <v>2</v>
      </c>
      <c r="B15" s="250"/>
      <c r="C15" s="61"/>
      <c r="D15" s="61"/>
      <c r="E15" s="15"/>
      <c r="F15" s="15"/>
      <c r="G15" s="15"/>
      <c r="H15" s="15"/>
      <c r="I15" s="249"/>
      <c r="J15" s="1"/>
    </row>
    <row r="16" spans="1:10" ht="15" customHeight="1" thickBot="1">
      <c r="A16" s="240">
        <v>2</v>
      </c>
      <c r="B16" s="242" t="str">
        <f>VLOOKUP(A16,'пр.взв.'!B7:C22,2,FALSE)</f>
        <v>SAVCHUK Olesia</v>
      </c>
      <c r="C16" s="244">
        <f>VLOOKUP(B16,'пр.взв.'!C7:D22,2,FALSE)</f>
        <v>1982</v>
      </c>
      <c r="D16" s="246" t="str">
        <f>VLOOKUP(A16,'пр.взв.'!B6:E21,4,FALSE)</f>
        <v>UKR</v>
      </c>
      <c r="E16" s="15"/>
      <c r="F16" s="15"/>
      <c r="G16" s="15"/>
      <c r="H16" s="15"/>
      <c r="I16" s="25"/>
      <c r="J16" s="1"/>
    </row>
    <row r="17" spans="1:10" ht="15" customHeight="1">
      <c r="A17" s="241"/>
      <c r="B17" s="243"/>
      <c r="C17" s="245"/>
      <c r="D17" s="247"/>
      <c r="E17" s="248"/>
      <c r="F17" s="15"/>
      <c r="G17" s="20"/>
      <c r="H17" s="17"/>
      <c r="I17" s="25"/>
      <c r="J17" s="1"/>
    </row>
    <row r="18" spans="1:10" ht="15" customHeight="1" thickBot="1">
      <c r="A18" s="233">
        <v>6</v>
      </c>
      <c r="B18" s="235" t="str">
        <f>VLOOKUP(A18,'пр.взв.'!B9:C24,2,FALSE)</f>
        <v>STEFANOVA Kalina  </v>
      </c>
      <c r="C18" s="237">
        <f>VLOOKUP(B18,'пр.взв.'!C9:D24,2,FALSE)</f>
        <v>1989</v>
      </c>
      <c r="D18" s="239" t="str">
        <f>VLOOKUP(A18,'пр.взв.'!B6:E21,4,FALSE)</f>
        <v>BUL</v>
      </c>
      <c r="E18" s="249"/>
      <c r="F18" s="16"/>
      <c r="G18" s="19"/>
      <c r="H18" s="17"/>
      <c r="I18" s="25"/>
      <c r="J18" s="1"/>
    </row>
    <row r="19" spans="1:10" ht="15" customHeight="1" thickBot="1">
      <c r="A19" s="241"/>
      <c r="B19" s="243"/>
      <c r="C19" s="245"/>
      <c r="D19" s="238"/>
      <c r="E19" s="15"/>
      <c r="F19" s="17"/>
      <c r="G19" s="248"/>
      <c r="H19" s="21"/>
      <c r="I19" s="25"/>
      <c r="J19" s="1"/>
    </row>
    <row r="20" spans="1:8" ht="15" customHeight="1" thickBot="1">
      <c r="A20" s="240">
        <v>4</v>
      </c>
      <c r="B20" s="242" t="str">
        <f>VLOOKUP(A20,'пр.взв.'!B11:C26,2,FALSE)</f>
        <v>BORSH Mikhaela</v>
      </c>
      <c r="C20" s="244">
        <f>VLOOKUP(B20,'пр.взв.'!C11:D26,2,FALSE)</f>
        <v>1994</v>
      </c>
      <c r="D20" s="246" t="str">
        <f>VLOOKUP(A20,'пр.взв.'!B6:E21,4,FALSE)</f>
        <v>MDA</v>
      </c>
      <c r="E20" s="15"/>
      <c r="F20" s="17"/>
      <c r="G20" s="249"/>
      <c r="H20" s="1"/>
    </row>
    <row r="21" spans="1:8" ht="15" customHeight="1">
      <c r="A21" s="241"/>
      <c r="B21" s="243"/>
      <c r="C21" s="245"/>
      <c r="D21" s="247"/>
      <c r="E21" s="248"/>
      <c r="F21" s="18"/>
      <c r="G21" s="19"/>
      <c r="H21" s="17"/>
    </row>
    <row r="22" spans="1:8" ht="15" customHeight="1" thickBot="1">
      <c r="A22" s="233">
        <v>8</v>
      </c>
      <c r="B22" s="235">
        <f>VLOOKUP(A22,'пр.взв.'!B13:C28,2,FALSE)</f>
        <v>0</v>
      </c>
      <c r="C22" s="237" t="e">
        <f>VLOOKUP(B22,'пр.взв.'!C13:D28,2,FALSE)</f>
        <v>#N/A</v>
      </c>
      <c r="D22" s="239">
        <f>VLOOKUP(A22,'пр.взв.'!B6:E21,4,FALSE)</f>
        <v>0</v>
      </c>
      <c r="E22" s="249"/>
      <c r="F22" s="15"/>
      <c r="G22" s="20"/>
      <c r="H22" s="17"/>
    </row>
    <row r="23" spans="1:8" ht="15" customHeight="1" thickBot="1">
      <c r="A23" s="234"/>
      <c r="B23" s="236"/>
      <c r="C23" s="238"/>
      <c r="D23" s="238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A15:B15"/>
    <mergeCell ref="B16:B17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7" t="s">
        <v>24</v>
      </c>
      <c r="C1" s="267"/>
      <c r="D1" s="267"/>
      <c r="E1" s="267"/>
      <c r="F1" s="267"/>
      <c r="G1" s="267"/>
      <c r="H1" s="267"/>
      <c r="I1" s="267"/>
      <c r="J1" s="53"/>
      <c r="K1" s="267" t="s">
        <v>24</v>
      </c>
      <c r="L1" s="267"/>
      <c r="M1" s="267"/>
      <c r="N1" s="267"/>
      <c r="O1" s="267"/>
      <c r="P1" s="267"/>
      <c r="Q1" s="267"/>
      <c r="R1" s="267"/>
    </row>
    <row r="2" spans="2:18" ht="24.75" customHeight="1">
      <c r="B2" s="296">
        <f>HYPERLINK('пр.взв.'!A4)</f>
      </c>
      <c r="C2" s="297"/>
      <c r="D2" s="297"/>
      <c r="E2" s="297"/>
      <c r="F2" s="297"/>
      <c r="G2" s="297"/>
      <c r="H2" s="297"/>
      <c r="I2" s="297"/>
      <c r="J2" s="54"/>
      <c r="K2" s="296">
        <f>HYPERLINK('пр.взв.'!A4)</f>
      </c>
      <c r="L2" s="297"/>
      <c r="M2" s="297"/>
      <c r="N2" s="297"/>
      <c r="O2" s="297"/>
      <c r="P2" s="297"/>
      <c r="Q2" s="297"/>
      <c r="R2" s="297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62" t="str">
        <f>'пр.взв.'!D4</f>
        <v>56 kg</v>
      </c>
      <c r="H3" s="262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62" t="str">
        <f>G3</f>
        <v>56 kg</v>
      </c>
      <c r="Q3" s="262"/>
      <c r="R3" s="56"/>
    </row>
    <row r="4" spans="1:18" ht="12.75" customHeight="1">
      <c r="A4" s="166" t="s">
        <v>26</v>
      </c>
      <c r="B4" s="268" t="s">
        <v>4</v>
      </c>
      <c r="C4" s="270" t="s">
        <v>5</v>
      </c>
      <c r="D4" s="270" t="s">
        <v>6</v>
      </c>
      <c r="E4" s="270" t="s">
        <v>12</v>
      </c>
      <c r="F4" s="272" t="s">
        <v>13</v>
      </c>
      <c r="G4" s="273" t="s">
        <v>15</v>
      </c>
      <c r="H4" s="275" t="s">
        <v>16</v>
      </c>
      <c r="I4" s="277" t="s">
        <v>14</v>
      </c>
      <c r="J4" s="166" t="s">
        <v>26</v>
      </c>
      <c r="K4" s="268" t="s">
        <v>4</v>
      </c>
      <c r="L4" s="270" t="s">
        <v>5</v>
      </c>
      <c r="M4" s="270" t="s">
        <v>6</v>
      </c>
      <c r="N4" s="270" t="s">
        <v>12</v>
      </c>
      <c r="O4" s="272" t="s">
        <v>13</v>
      </c>
      <c r="P4" s="273" t="s">
        <v>15</v>
      </c>
      <c r="Q4" s="275" t="s">
        <v>16</v>
      </c>
      <c r="R4" s="277" t="s">
        <v>14</v>
      </c>
    </row>
    <row r="5" spans="1:18" ht="12.75" customHeight="1" thickBot="1">
      <c r="A5" s="167"/>
      <c r="B5" s="269" t="s">
        <v>4</v>
      </c>
      <c r="C5" s="271" t="s">
        <v>5</v>
      </c>
      <c r="D5" s="271" t="s">
        <v>6</v>
      </c>
      <c r="E5" s="271" t="s">
        <v>12</v>
      </c>
      <c r="F5" s="271" t="s">
        <v>13</v>
      </c>
      <c r="G5" s="274"/>
      <c r="H5" s="276"/>
      <c r="I5" s="169" t="s">
        <v>14</v>
      </c>
      <c r="J5" s="167"/>
      <c r="K5" s="269" t="s">
        <v>4</v>
      </c>
      <c r="L5" s="271" t="s">
        <v>5</v>
      </c>
      <c r="M5" s="271" t="s">
        <v>6</v>
      </c>
      <c r="N5" s="271" t="s">
        <v>12</v>
      </c>
      <c r="O5" s="271" t="s">
        <v>13</v>
      </c>
      <c r="P5" s="274"/>
      <c r="Q5" s="276"/>
      <c r="R5" s="169" t="s">
        <v>14</v>
      </c>
    </row>
    <row r="6" spans="1:18" ht="12.75" customHeight="1">
      <c r="A6" s="258">
        <v>1</v>
      </c>
      <c r="B6" s="278">
        <v>1</v>
      </c>
      <c r="C6" s="280" t="str">
        <f>VLOOKUP(B6,'пр.взв.'!B7:E22,2,FALSE)</f>
        <v>HONDIU Daniela</v>
      </c>
      <c r="D6" s="263">
        <f>VLOOKUP(B6,'пр.взв.'!B7:F22,3,FALSE)</f>
        <v>1990</v>
      </c>
      <c r="E6" s="263" t="str">
        <f>VLOOKUP(B6,'пр.взв.'!B7:E22,4,FALSE)</f>
        <v>ROU</v>
      </c>
      <c r="F6" s="265"/>
      <c r="G6" s="266"/>
      <c r="H6" s="294"/>
      <c r="I6" s="216"/>
      <c r="J6" s="258">
        <v>3</v>
      </c>
      <c r="K6" s="278">
        <v>2</v>
      </c>
      <c r="L6" s="280" t="str">
        <f>VLOOKUP(K6,'пр.взв.'!B7:E22,2,FALSE)</f>
        <v>SAVCHUK Olesia</v>
      </c>
      <c r="M6" s="263">
        <f>VLOOKUP(K6,'пр.взв.'!B7:F22,3,FALSE)</f>
        <v>1982</v>
      </c>
      <c r="N6" s="263" t="str">
        <f>VLOOKUP(K6,'пр.взв.'!B7:E22,4,FALSE)</f>
        <v>UKR</v>
      </c>
      <c r="O6" s="265"/>
      <c r="P6" s="266"/>
      <c r="Q6" s="294"/>
      <c r="R6" s="216"/>
    </row>
    <row r="7" spans="1:18" ht="12.75" customHeight="1">
      <c r="A7" s="259"/>
      <c r="B7" s="279"/>
      <c r="C7" s="281"/>
      <c r="D7" s="264"/>
      <c r="E7" s="264"/>
      <c r="F7" s="264"/>
      <c r="G7" s="264"/>
      <c r="H7" s="209"/>
      <c r="I7" s="283"/>
      <c r="J7" s="259"/>
      <c r="K7" s="279"/>
      <c r="L7" s="281"/>
      <c r="M7" s="264"/>
      <c r="N7" s="264"/>
      <c r="O7" s="264"/>
      <c r="P7" s="264"/>
      <c r="Q7" s="209"/>
      <c r="R7" s="283"/>
    </row>
    <row r="8" spans="1:18" ht="12.75" customHeight="1">
      <c r="A8" s="259"/>
      <c r="B8" s="284">
        <v>5</v>
      </c>
      <c r="C8" s="286" t="str">
        <f>VLOOKUP(B8,'пр.взв.'!B7:E22,2,FALSE)</f>
        <v>ZENCHENKO Tatiana</v>
      </c>
      <c r="D8" s="282" t="str">
        <f>VLOOKUP(B8,'пр.взв.'!B7:F22,3,FALSE)</f>
        <v>1978</v>
      </c>
      <c r="E8" s="282" t="str">
        <f>VLOOKUP(B8,'пр.взв.'!B7:E22,4,FALSE)</f>
        <v>RUS</v>
      </c>
      <c r="F8" s="287"/>
      <c r="G8" s="287"/>
      <c r="H8" s="215"/>
      <c r="I8" s="215"/>
      <c r="J8" s="259"/>
      <c r="K8" s="284">
        <v>6</v>
      </c>
      <c r="L8" s="286" t="str">
        <f>VLOOKUP(K8,'пр.взв.'!B7:E22,2,FALSE)</f>
        <v>STEFANOVA Kalina  </v>
      </c>
      <c r="M8" s="282">
        <f>VLOOKUP(K8,'пр.взв.'!B7:F22,3,FALSE)</f>
        <v>1989</v>
      </c>
      <c r="N8" s="282" t="str">
        <f>VLOOKUP(K8,'пр.взв.'!B7:E22,4,FALSE)</f>
        <v>BUL</v>
      </c>
      <c r="O8" s="287"/>
      <c r="P8" s="287"/>
      <c r="Q8" s="215"/>
      <c r="R8" s="215"/>
    </row>
    <row r="9" spans="1:18" ht="13.5" customHeight="1" thickBot="1">
      <c r="A9" s="261"/>
      <c r="B9" s="290"/>
      <c r="C9" s="291"/>
      <c r="D9" s="292"/>
      <c r="E9" s="292"/>
      <c r="F9" s="293"/>
      <c r="G9" s="293"/>
      <c r="H9" s="295"/>
      <c r="I9" s="295"/>
      <c r="J9" s="261"/>
      <c r="K9" s="290"/>
      <c r="L9" s="291"/>
      <c r="M9" s="292"/>
      <c r="N9" s="292"/>
      <c r="O9" s="293"/>
      <c r="P9" s="293"/>
      <c r="Q9" s="295"/>
      <c r="R9" s="295"/>
    </row>
    <row r="10" spans="1:18" ht="12.75" customHeight="1">
      <c r="A10" s="258">
        <v>2</v>
      </c>
      <c r="B10" s="285">
        <v>3</v>
      </c>
      <c r="C10" s="280" t="str">
        <f>VLOOKUP(B10,'пр.взв.'!B7:E22,2,FALSE)</f>
        <v>ZALETSKAYA Hanna</v>
      </c>
      <c r="D10" s="263">
        <f>VLOOKUP(B10,'пр.взв.'!B7:F22,3,FALSE)</f>
        <v>1987</v>
      </c>
      <c r="E10" s="263" t="str">
        <f>VLOOKUP(B10,'пр.взв.'!B7:E22,4,FALSE)</f>
        <v>BLR</v>
      </c>
      <c r="F10" s="264"/>
      <c r="G10" s="289"/>
      <c r="H10" s="209"/>
      <c r="I10" s="282"/>
      <c r="J10" s="258"/>
      <c r="K10" s="285">
        <v>4</v>
      </c>
      <c r="L10" s="280" t="str">
        <f>VLOOKUP(K10,'пр.взв.'!B7:E22,2,FALSE)</f>
        <v>BORSH Mikhaela</v>
      </c>
      <c r="M10" s="263">
        <f>VLOOKUP(K10,'пр.взв.'!B7:F22,3,FALSE)</f>
        <v>1994</v>
      </c>
      <c r="N10" s="263" t="str">
        <f>VLOOKUP(K10,'пр.взв.'!B7:E22,4,FALSE)</f>
        <v>MDA</v>
      </c>
      <c r="O10" s="264"/>
      <c r="P10" s="289"/>
      <c r="Q10" s="209"/>
      <c r="R10" s="282"/>
    </row>
    <row r="11" spans="1:18" ht="12.75" customHeight="1">
      <c r="A11" s="259"/>
      <c r="B11" s="288"/>
      <c r="C11" s="281"/>
      <c r="D11" s="264"/>
      <c r="E11" s="264"/>
      <c r="F11" s="264"/>
      <c r="G11" s="264"/>
      <c r="H11" s="209"/>
      <c r="I11" s="283"/>
      <c r="J11" s="259"/>
      <c r="K11" s="288"/>
      <c r="L11" s="281"/>
      <c r="M11" s="264"/>
      <c r="N11" s="264"/>
      <c r="O11" s="264"/>
      <c r="P11" s="264"/>
      <c r="Q11" s="209"/>
      <c r="R11" s="283"/>
    </row>
    <row r="12" spans="1:18" ht="12.75" customHeight="1">
      <c r="A12" s="259"/>
      <c r="B12" s="284">
        <v>7</v>
      </c>
      <c r="C12" s="286" t="str">
        <f>VLOOKUP(B12,'пр.взв.'!B7:E22,2,FALSE)</f>
        <v>MIKULIONYTĖ Ieva</v>
      </c>
      <c r="D12" s="282">
        <f>VLOOKUP(B12,'пр.взв.'!B7:F22,3,FALSE)</f>
        <v>1991</v>
      </c>
      <c r="E12" s="282" t="str">
        <f>VLOOKUP(B12,'пр.взв.'!B7:E22,4,FALSE)</f>
        <v>LTU</v>
      </c>
      <c r="F12" s="287"/>
      <c r="G12" s="287"/>
      <c r="H12" s="215"/>
      <c r="I12" s="215"/>
      <c r="J12" s="259"/>
      <c r="K12" s="284">
        <v>8</v>
      </c>
      <c r="L12" s="298">
        <f>VLOOKUP(K12,'пр.взв.'!B7:E22,2,FALSE)</f>
        <v>0</v>
      </c>
      <c r="M12" s="300">
        <f>VLOOKUP(K12,'пр.взв.'!B7:F22,3,FALSE)</f>
        <v>0</v>
      </c>
      <c r="N12" s="300">
        <f>VLOOKUP(K12,'пр.взв.'!B7:E22,4,FALSE)</f>
        <v>0</v>
      </c>
      <c r="O12" s="287"/>
      <c r="P12" s="287"/>
      <c r="Q12" s="215"/>
      <c r="R12" s="215"/>
    </row>
    <row r="13" spans="1:18" ht="12.75" customHeight="1">
      <c r="A13" s="260"/>
      <c r="B13" s="285"/>
      <c r="C13" s="281"/>
      <c r="D13" s="264"/>
      <c r="E13" s="264"/>
      <c r="F13" s="265"/>
      <c r="G13" s="265"/>
      <c r="H13" s="216"/>
      <c r="I13" s="216"/>
      <c r="J13" s="260"/>
      <c r="K13" s="285"/>
      <c r="L13" s="299"/>
      <c r="M13" s="301"/>
      <c r="N13" s="301"/>
      <c r="O13" s="265"/>
      <c r="P13" s="265"/>
      <c r="Q13" s="216"/>
      <c r="R13" s="216"/>
    </row>
    <row r="15" spans="2:16" ht="15.75">
      <c r="B15" s="296">
        <f>B2</f>
      </c>
      <c r="C15" s="297"/>
      <c r="D15" s="297"/>
      <c r="E15" s="297"/>
      <c r="F15" s="297"/>
      <c r="G15" s="297"/>
      <c r="H15" s="297"/>
      <c r="I15" s="297"/>
      <c r="K15" s="296">
        <f>K2</f>
      </c>
      <c r="L15" s="297"/>
      <c r="M15" s="297"/>
      <c r="N15" s="297"/>
      <c r="O15" s="297"/>
      <c r="P15" s="297"/>
    </row>
    <row r="16" spans="2:18" ht="24.75" customHeight="1" thickBot="1">
      <c r="B16" s="55" t="s">
        <v>1</v>
      </c>
      <c r="C16" s="131" t="s">
        <v>29</v>
      </c>
      <c r="D16" s="131"/>
      <c r="E16" s="131"/>
      <c r="F16" s="55" t="str">
        <f>F3</f>
        <v>Women</v>
      </c>
      <c r="G16" s="262" t="str">
        <f>G3</f>
        <v>56 kg</v>
      </c>
      <c r="H16" s="262"/>
      <c r="I16" s="131"/>
      <c r="J16" s="64"/>
      <c r="K16" s="55" t="s">
        <v>2</v>
      </c>
      <c r="L16" s="131" t="s">
        <v>29</v>
      </c>
      <c r="M16" s="131"/>
      <c r="N16" s="131"/>
      <c r="O16" s="55" t="str">
        <f>O3</f>
        <v>Women</v>
      </c>
      <c r="P16" s="262" t="str">
        <f>P3</f>
        <v>56 kg</v>
      </c>
      <c r="Q16" s="262"/>
      <c r="R16" s="131"/>
    </row>
    <row r="17" spans="1:18" ht="12.75" customHeight="1">
      <c r="A17" s="166" t="s">
        <v>26</v>
      </c>
      <c r="B17" s="268" t="s">
        <v>4</v>
      </c>
      <c r="C17" s="270" t="s">
        <v>5</v>
      </c>
      <c r="D17" s="270" t="s">
        <v>6</v>
      </c>
      <c r="E17" s="270" t="s">
        <v>12</v>
      </c>
      <c r="F17" s="272" t="s">
        <v>13</v>
      </c>
      <c r="G17" s="273" t="s">
        <v>15</v>
      </c>
      <c r="H17" s="275" t="s">
        <v>16</v>
      </c>
      <c r="I17" s="277" t="s">
        <v>14</v>
      </c>
      <c r="J17" s="166" t="s">
        <v>26</v>
      </c>
      <c r="K17" s="268" t="s">
        <v>4</v>
      </c>
      <c r="L17" s="270" t="s">
        <v>5</v>
      </c>
      <c r="M17" s="270" t="s">
        <v>6</v>
      </c>
      <c r="N17" s="270" t="s">
        <v>12</v>
      </c>
      <c r="O17" s="272" t="s">
        <v>13</v>
      </c>
      <c r="P17" s="273" t="s">
        <v>15</v>
      </c>
      <c r="Q17" s="275" t="s">
        <v>16</v>
      </c>
      <c r="R17" s="277" t="s">
        <v>14</v>
      </c>
    </row>
    <row r="18" spans="1:18" ht="12.75" customHeight="1" thickBot="1">
      <c r="A18" s="167"/>
      <c r="B18" s="269" t="s">
        <v>4</v>
      </c>
      <c r="C18" s="271" t="s">
        <v>5</v>
      </c>
      <c r="D18" s="271" t="s">
        <v>6</v>
      </c>
      <c r="E18" s="271" t="s">
        <v>12</v>
      </c>
      <c r="F18" s="271" t="s">
        <v>13</v>
      </c>
      <c r="G18" s="274"/>
      <c r="H18" s="276"/>
      <c r="I18" s="169" t="s">
        <v>14</v>
      </c>
      <c r="J18" s="167"/>
      <c r="K18" s="269" t="s">
        <v>4</v>
      </c>
      <c r="L18" s="271" t="s">
        <v>5</v>
      </c>
      <c r="M18" s="271" t="s">
        <v>6</v>
      </c>
      <c r="N18" s="271" t="s">
        <v>12</v>
      </c>
      <c r="O18" s="271" t="s">
        <v>13</v>
      </c>
      <c r="P18" s="274"/>
      <c r="Q18" s="276"/>
      <c r="R18" s="169" t="s">
        <v>14</v>
      </c>
    </row>
    <row r="19" spans="1:18" ht="12.75" customHeight="1">
      <c r="A19" s="258">
        <v>4</v>
      </c>
      <c r="B19" s="278">
        <f>'пр.хода'!G7</f>
        <v>5</v>
      </c>
      <c r="C19" s="280" t="str">
        <f>VLOOKUP(B19,'пр.взв.'!B7:E22,2,FALSE)</f>
        <v>ZENCHENKO Tatiana</v>
      </c>
      <c r="D19" s="263" t="str">
        <f>VLOOKUP(B19,'пр.взв.'!B7:F22,3,FALSE)</f>
        <v>1978</v>
      </c>
      <c r="E19" s="263" t="str">
        <f>VLOOKUP(B19,'пр.взв.'!B7:E22,4,FALSE)</f>
        <v>RUS</v>
      </c>
      <c r="F19" s="265"/>
      <c r="G19" s="266"/>
      <c r="H19" s="294"/>
      <c r="I19" s="216"/>
      <c r="J19" s="258">
        <v>5</v>
      </c>
      <c r="K19" s="278">
        <f>'пр.хода'!G17</f>
        <v>6</v>
      </c>
      <c r="L19" s="280" t="str">
        <f>VLOOKUP(K19,'пр.взв.'!B7:E22,2,FALSE)</f>
        <v>STEFANOVA Kalina  </v>
      </c>
      <c r="M19" s="263">
        <f>VLOOKUP(K19,'пр.взв.'!B7:F22,3,FALSE)</f>
        <v>1989</v>
      </c>
      <c r="N19" s="263" t="str">
        <f>VLOOKUP(K19,'пр.взв.'!B7:E22,4,FALSE)</f>
        <v>BUL</v>
      </c>
      <c r="O19" s="265"/>
      <c r="P19" s="266"/>
      <c r="Q19" s="294"/>
      <c r="R19" s="216"/>
    </row>
    <row r="20" spans="1:18" ht="12.75" customHeight="1">
      <c r="A20" s="259"/>
      <c r="B20" s="279"/>
      <c r="C20" s="281"/>
      <c r="D20" s="264"/>
      <c r="E20" s="264"/>
      <c r="F20" s="264"/>
      <c r="G20" s="264"/>
      <c r="H20" s="209"/>
      <c r="I20" s="283"/>
      <c r="J20" s="259"/>
      <c r="K20" s="279"/>
      <c r="L20" s="281"/>
      <c r="M20" s="264"/>
      <c r="N20" s="264"/>
      <c r="O20" s="264"/>
      <c r="P20" s="264"/>
      <c r="Q20" s="209"/>
      <c r="R20" s="283"/>
    </row>
    <row r="21" spans="1:18" ht="12.75" customHeight="1">
      <c r="A21" s="259"/>
      <c r="B21" s="284">
        <f>'пр.хода'!G11</f>
        <v>3</v>
      </c>
      <c r="C21" s="286" t="str">
        <f>VLOOKUP(B21,'пр.взв.'!B7:E22,2,FALSE)</f>
        <v>ZALETSKAYA Hanna</v>
      </c>
      <c r="D21" s="282">
        <f>VLOOKUP(B21,'пр.взв.'!B7:F22,3,FALSE)</f>
        <v>1987</v>
      </c>
      <c r="E21" s="282" t="str">
        <f>VLOOKUP(B21,'пр.взв.'!B7:E22,4,FALSE)</f>
        <v>BLR</v>
      </c>
      <c r="F21" s="287"/>
      <c r="G21" s="287"/>
      <c r="H21" s="215"/>
      <c r="I21" s="215"/>
      <c r="J21" s="259"/>
      <c r="K21" s="284">
        <f>'пр.хода'!G21</f>
        <v>4</v>
      </c>
      <c r="L21" s="286" t="str">
        <f>VLOOKUP(K21,'пр.взв.'!B7:E22,2,FALSE)</f>
        <v>BORSH Mikhaela</v>
      </c>
      <c r="M21" s="282">
        <f>VLOOKUP(K21,'пр.взв.'!B7:F22,3,FALSE)</f>
        <v>1994</v>
      </c>
      <c r="N21" s="282" t="str">
        <f>VLOOKUP(K21,'пр.взв.'!B7:E22,4,FALSE)</f>
        <v>MDA</v>
      </c>
      <c r="O21" s="287"/>
      <c r="P21" s="287"/>
      <c r="Q21" s="215"/>
      <c r="R21" s="215"/>
    </row>
    <row r="22" spans="1:18" ht="12.75" customHeight="1">
      <c r="A22" s="260"/>
      <c r="B22" s="285"/>
      <c r="C22" s="281"/>
      <c r="D22" s="264"/>
      <c r="E22" s="264"/>
      <c r="F22" s="265"/>
      <c r="G22" s="265"/>
      <c r="H22" s="216"/>
      <c r="I22" s="216"/>
      <c r="J22" s="260"/>
      <c r="K22" s="285"/>
      <c r="L22" s="281"/>
      <c r="M22" s="264"/>
      <c r="N22" s="264"/>
      <c r="O22" s="265"/>
      <c r="P22" s="265"/>
      <c r="Q22" s="216"/>
      <c r="R22" s="216"/>
    </row>
    <row r="29" ht="12.75">
      <c r="N29" s="58"/>
    </row>
  </sheetData>
  <sheetProtection/>
  <mergeCells count="148"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H4:H5"/>
    <mergeCell ref="I4:I5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9">
      <selection activeCell="P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66" t="str">
        <f>'[1]реквизиты'!$A$3</f>
        <v>May 17—21, 2012              Moscow (Russia)         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7:19" ht="10.5" customHeight="1" thickBot="1">
      <c r="Q3" s="1"/>
      <c r="R3" s="1"/>
      <c r="S3" s="1"/>
    </row>
    <row r="4" spans="1:17" ht="30.75" customHeight="1" thickBot="1">
      <c r="A4" s="369" t="str">
        <f>'пр.взв.'!C4</f>
        <v>Women</v>
      </c>
      <c r="B4" s="370"/>
      <c r="C4" s="371"/>
      <c r="D4" s="127" t="str">
        <f>'пр.взв.'!D4</f>
        <v>56 kg</v>
      </c>
      <c r="E4" s="367" t="s">
        <v>61</v>
      </c>
      <c r="F4" s="368"/>
      <c r="G4" s="126"/>
      <c r="H4" s="126"/>
      <c r="K4" s="1"/>
      <c r="L4" s="1"/>
      <c r="M4" s="372" t="s">
        <v>43</v>
      </c>
      <c r="N4" s="372"/>
      <c r="O4" s="372"/>
      <c r="P4" s="372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51" t="s">
        <v>39</v>
      </c>
      <c r="B6" s="87"/>
      <c r="C6" s="362">
        <v>1</v>
      </c>
      <c r="D6" s="310" t="str">
        <f>VLOOKUP(C6,'пр.взв.'!B1:F22,2,FALSE)</f>
        <v>HONDIU Daniela</v>
      </c>
      <c r="E6" s="312">
        <f>VLOOKUP(C6,'пр.взв.'!B1:F22,3,FALSE)</f>
        <v>1990</v>
      </c>
      <c r="F6" s="304" t="str">
        <f>VLOOKUP(C6,'пр.взв.'!B1:F22,4,FALSE)</f>
        <v>ROU</v>
      </c>
      <c r="G6" s="81"/>
      <c r="H6" s="81"/>
      <c r="I6" s="81"/>
      <c r="J6" s="94"/>
      <c r="K6" s="94"/>
      <c r="M6" s="330">
        <v>1</v>
      </c>
      <c r="N6" s="327">
        <f>K14</f>
        <v>5</v>
      </c>
      <c r="O6" s="325" t="str">
        <f>VLOOKUP(N6,'пр.взв.'!B7:E22,2,FALSE)</f>
        <v>ZENCHENKO Tatiana</v>
      </c>
      <c r="P6" s="326" t="str">
        <f>VLOOKUP(N6,'пр.взв.'!B7:F22,4,FALSE)</f>
        <v>RUS</v>
      </c>
      <c r="Q6" s="31"/>
    </row>
    <row r="7" spans="1:25" ht="15" customHeight="1">
      <c r="A7" s="352"/>
      <c r="B7" s="87"/>
      <c r="C7" s="363"/>
      <c r="D7" s="311"/>
      <c r="E7" s="313"/>
      <c r="F7" s="305"/>
      <c r="G7" s="93">
        <v>5</v>
      </c>
      <c r="H7" s="81"/>
      <c r="I7" s="81"/>
      <c r="J7" s="94"/>
      <c r="K7" s="94"/>
      <c r="M7" s="331"/>
      <c r="N7" s="316"/>
      <c r="O7" s="317"/>
      <c r="P7" s="318"/>
      <c r="Q7" s="31"/>
      <c r="T7" s="324"/>
      <c r="U7" s="324"/>
      <c r="V7" s="324"/>
      <c r="W7" s="324"/>
      <c r="X7" s="324"/>
      <c r="Y7" s="324"/>
    </row>
    <row r="8" spans="1:17" ht="15" customHeight="1" thickBot="1">
      <c r="A8" s="352"/>
      <c r="B8" s="87"/>
      <c r="C8" s="364">
        <v>5</v>
      </c>
      <c r="D8" s="306" t="str">
        <f>VLOOKUP(C8,'пр.взв.'!B1:F24,2,FALSE)</f>
        <v>ZENCHENKO Tatiana</v>
      </c>
      <c r="E8" s="338" t="str">
        <f>VLOOKUP(C8,'пр.взв.'!B1:F24,3,FALSE)</f>
        <v>1978</v>
      </c>
      <c r="F8" s="308" t="str">
        <f>VLOOKUP(C8,'пр.взв.'!B1:F24,4,FALSE)</f>
        <v>RUS</v>
      </c>
      <c r="G8" s="132" t="s">
        <v>63</v>
      </c>
      <c r="H8" s="82"/>
      <c r="I8" s="83"/>
      <c r="J8" s="94"/>
      <c r="K8" s="94"/>
      <c r="M8" s="328">
        <v>2</v>
      </c>
      <c r="N8" s="316">
        <v>6</v>
      </c>
      <c r="O8" s="317" t="str">
        <f>VLOOKUP(N8,'пр.взв.'!B7:F22,2,FALSE)</f>
        <v>STEFANOVA Kalina  </v>
      </c>
      <c r="P8" s="318" t="str">
        <f>VLOOKUP(N8,'пр.взв.'!B7:E22,4,FALSE)</f>
        <v>BUL</v>
      </c>
      <c r="Q8" s="31"/>
    </row>
    <row r="9" spans="1:17" ht="15" customHeight="1" thickBot="1">
      <c r="A9" s="353"/>
      <c r="B9" s="87"/>
      <c r="C9" s="365"/>
      <c r="D9" s="307"/>
      <c r="E9" s="339"/>
      <c r="F9" s="309"/>
      <c r="G9" s="81"/>
      <c r="H9" s="84"/>
      <c r="I9" s="88">
        <v>5</v>
      </c>
      <c r="J9" s="94"/>
      <c r="K9" s="94"/>
      <c r="M9" s="329"/>
      <c r="N9" s="316"/>
      <c r="O9" s="317" t="e">
        <f>VLOOKUP(N9,'пр.взв.'!B1:E24,2,FALSE)</f>
        <v>#N/A</v>
      </c>
      <c r="P9" s="318" t="e">
        <f>VLOOKUP(N9,'пр.взв.'!B1:E24,4,FALSE)</f>
        <v>#N/A</v>
      </c>
      <c r="Q9" s="31"/>
    </row>
    <row r="10" spans="1:17" ht="15" customHeight="1" thickBot="1">
      <c r="A10" s="351" t="s">
        <v>40</v>
      </c>
      <c r="B10" s="87"/>
      <c r="C10" s="362">
        <v>3</v>
      </c>
      <c r="D10" s="310" t="str">
        <f>VLOOKUP(C10,'пр.взв.'!B1:F26,2,FALSE)</f>
        <v>ZALETSKAYA Hanna</v>
      </c>
      <c r="E10" s="312">
        <f>VLOOKUP(C10,'пр.взв.'!B1:F26,3,FALSE)</f>
        <v>1987</v>
      </c>
      <c r="F10" s="304" t="str">
        <f>VLOOKUP(C10,'пр.взв.'!B1:F26,4,FALSE)</f>
        <v>BLR</v>
      </c>
      <c r="G10" s="81"/>
      <c r="H10" s="84"/>
      <c r="I10" s="134" t="s">
        <v>63</v>
      </c>
      <c r="J10" s="95"/>
      <c r="K10" s="94"/>
      <c r="M10" s="340">
        <v>3</v>
      </c>
      <c r="N10" s="316">
        <f>E29</f>
        <v>3</v>
      </c>
      <c r="O10" s="317" t="str">
        <f>VLOOKUP(N10,'пр.взв.'!B7:F22,2,FALSE)</f>
        <v>ZALETSKAYA Hanna</v>
      </c>
      <c r="P10" s="318" t="str">
        <f>VLOOKUP(N10,'пр.взв.'!B7:E22,4,FALSE)</f>
        <v>BLR</v>
      </c>
      <c r="Q10" s="31"/>
    </row>
    <row r="11" spans="1:17" ht="15" customHeight="1">
      <c r="A11" s="352"/>
      <c r="B11" s="87"/>
      <c r="C11" s="363"/>
      <c r="D11" s="311"/>
      <c r="E11" s="313"/>
      <c r="F11" s="305"/>
      <c r="G11" s="89">
        <v>3</v>
      </c>
      <c r="H11" s="85"/>
      <c r="I11" s="83"/>
      <c r="J11" s="96"/>
      <c r="K11" s="94"/>
      <c r="M11" s="341"/>
      <c r="N11" s="316"/>
      <c r="O11" s="317" t="e">
        <f>VLOOKUP(N11,'пр.взв.'!B1:E26,2,FALSE)</f>
        <v>#N/A</v>
      </c>
      <c r="P11" s="318" t="e">
        <f>VLOOKUP(N11,'пр.взв.'!B1:E26,4,FALSE)</f>
        <v>#N/A</v>
      </c>
      <c r="Q11" s="31"/>
    </row>
    <row r="12" spans="1:17" ht="15" customHeight="1" thickBot="1">
      <c r="A12" s="352"/>
      <c r="B12" s="87"/>
      <c r="C12" s="364">
        <v>7</v>
      </c>
      <c r="D12" s="306" t="str">
        <f>VLOOKUP(C12,'пр.взв.'!B1:F28,2,FALSE)</f>
        <v>MIKULIONYTĖ Ieva</v>
      </c>
      <c r="E12" s="338">
        <f>VLOOKUP(C12,'пр.взв.'!B1:F28,3,FALSE)</f>
        <v>1991</v>
      </c>
      <c r="F12" s="308" t="str">
        <f>VLOOKUP(C12,'пр.взв.'!B1:F28,4,FALSE)</f>
        <v>LTU</v>
      </c>
      <c r="G12" s="133" t="s">
        <v>65</v>
      </c>
      <c r="H12" s="81"/>
      <c r="I12" s="84"/>
      <c r="J12" s="96"/>
      <c r="K12" s="94"/>
      <c r="M12" s="340">
        <v>3</v>
      </c>
      <c r="N12" s="316">
        <f>L29</f>
        <v>2</v>
      </c>
      <c r="O12" s="317" t="str">
        <f>VLOOKUP(N12,'пр.взв.'!B9:F24,2,FALSE)</f>
        <v>SAVCHUK Olesia</v>
      </c>
      <c r="P12" s="318" t="str">
        <f>VLOOKUP(N12,'пр.взв.'!B7:E24,4,FALSE)</f>
        <v>UKR</v>
      </c>
      <c r="Q12" s="31"/>
    </row>
    <row r="13" spans="1:17" ht="15" customHeight="1" thickBot="1">
      <c r="A13" s="353"/>
      <c r="B13" s="87"/>
      <c r="C13" s="365"/>
      <c r="D13" s="307"/>
      <c r="E13" s="339"/>
      <c r="F13" s="309"/>
      <c r="G13" s="81"/>
      <c r="H13" s="81"/>
      <c r="I13" s="84"/>
      <c r="J13" s="96"/>
      <c r="K13" s="94"/>
      <c r="M13" s="341"/>
      <c r="N13" s="316"/>
      <c r="O13" s="317" t="e">
        <f>VLOOKUP(N13,'пр.взв.'!B3:E28,2,FALSE)</f>
        <v>#N/A</v>
      </c>
      <c r="P13" s="318" t="e">
        <f>VLOOKUP(N13,'пр.взв.'!B3:E28,4,FALSE)</f>
        <v>#N/A</v>
      </c>
      <c r="Q13" s="31"/>
    </row>
    <row r="14" spans="3:17" ht="15" customHeight="1">
      <c r="C14" s="360"/>
      <c r="D14" s="80"/>
      <c r="E14" s="78"/>
      <c r="F14" s="79"/>
      <c r="G14" s="81"/>
      <c r="H14" s="81"/>
      <c r="I14" s="84"/>
      <c r="J14" s="96"/>
      <c r="K14" s="97">
        <v>5</v>
      </c>
      <c r="M14" s="347">
        <v>5</v>
      </c>
      <c r="N14" s="316">
        <v>1</v>
      </c>
      <c r="O14" s="317" t="str">
        <f>VLOOKUP(N14,'пр.взв.'!B1:F26,2,FALSE)</f>
        <v>HONDIU Daniela</v>
      </c>
      <c r="P14" s="318" t="str">
        <f>VLOOKUP(N14,'пр.взв.'!B1:E26,4,FALSE)</f>
        <v>ROU</v>
      </c>
      <c r="Q14" s="31"/>
    </row>
    <row r="15" spans="3:17" ht="15" customHeight="1" thickBot="1">
      <c r="C15" s="361"/>
      <c r="D15" s="80"/>
      <c r="E15" s="78"/>
      <c r="F15" s="79"/>
      <c r="G15" s="81"/>
      <c r="H15" s="81"/>
      <c r="I15" s="84"/>
      <c r="J15" s="96"/>
      <c r="K15" s="121" t="s">
        <v>65</v>
      </c>
      <c r="M15" s="348"/>
      <c r="N15" s="316"/>
      <c r="O15" s="317" t="e">
        <f>VLOOKUP(N15,'пр.взв.'!B5:E30,2,FALSE)</f>
        <v>#N/A</v>
      </c>
      <c r="P15" s="318" t="e">
        <f>VLOOKUP(N15,'пр.взв.'!B5:E30,4,FALSE)</f>
        <v>#N/A</v>
      </c>
      <c r="Q15" s="31"/>
    </row>
    <row r="16" spans="1:17" ht="15" customHeight="1" thickBot="1">
      <c r="A16" s="351" t="s">
        <v>41</v>
      </c>
      <c r="B16" s="87"/>
      <c r="C16" s="354">
        <v>2</v>
      </c>
      <c r="D16" s="310" t="str">
        <f>VLOOKUP(C16,'пр.взв.'!B1:F32,2,FALSE)</f>
        <v>SAVCHUK Olesia</v>
      </c>
      <c r="E16" s="312">
        <f>VLOOKUP(C16,'пр.взв.'!B1:F32,3,FALSE)</f>
        <v>1982</v>
      </c>
      <c r="F16" s="304" t="str">
        <f>VLOOKUP(C16,'пр.взв.'!B1:F32,4,FALSE)</f>
        <v>UKR</v>
      </c>
      <c r="G16" s="81"/>
      <c r="H16" s="81"/>
      <c r="I16" s="84"/>
      <c r="J16" s="96"/>
      <c r="K16" s="94"/>
      <c r="M16" s="347">
        <v>5</v>
      </c>
      <c r="N16" s="316">
        <v>4</v>
      </c>
      <c r="O16" s="317" t="str">
        <f>VLOOKUP(N16,'пр.взв.'!B3:F28,2,FALSE)</f>
        <v>BORSH Mikhaela</v>
      </c>
      <c r="P16" s="318" t="str">
        <f>VLOOKUP(N16,'пр.взв.'!B3:E28,4,FALSE)</f>
        <v>MDA</v>
      </c>
      <c r="Q16" s="31"/>
    </row>
    <row r="17" spans="1:17" ht="15" customHeight="1">
      <c r="A17" s="352"/>
      <c r="B17" s="87"/>
      <c r="C17" s="355"/>
      <c r="D17" s="311"/>
      <c r="E17" s="313"/>
      <c r="F17" s="305"/>
      <c r="G17" s="88">
        <v>6</v>
      </c>
      <c r="H17" s="81"/>
      <c r="I17" s="84"/>
      <c r="J17" s="96"/>
      <c r="K17" s="94"/>
      <c r="M17" s="348"/>
      <c r="N17" s="316"/>
      <c r="O17" s="317" t="e">
        <f>VLOOKUP(N17,'пр.взв.'!B7:E32,2,FALSE)</f>
        <v>#N/A</v>
      </c>
      <c r="P17" s="318" t="e">
        <f>VLOOKUP(N17,'пр.взв.'!B7:E32,4,FALSE)</f>
        <v>#N/A</v>
      </c>
      <c r="Q17" s="31"/>
    </row>
    <row r="18" spans="1:17" ht="15" customHeight="1" thickBot="1">
      <c r="A18" s="352"/>
      <c r="B18" s="87"/>
      <c r="C18" s="336">
        <v>6</v>
      </c>
      <c r="D18" s="306" t="str">
        <f>VLOOKUP(C18,'пр.взв.'!B1:F34,2,FALSE)</f>
        <v>STEFANOVA Kalina  </v>
      </c>
      <c r="E18" s="338">
        <f>VLOOKUP(C18,'пр.взв.'!B1:F34,3,FALSE)</f>
        <v>1989</v>
      </c>
      <c r="F18" s="308" t="str">
        <f>VLOOKUP(C18,'пр.взв.'!B1:F34,4,FALSE)</f>
        <v>BUL</v>
      </c>
      <c r="G18" s="134" t="s">
        <v>65</v>
      </c>
      <c r="H18" s="82"/>
      <c r="I18" s="83"/>
      <c r="J18" s="96"/>
      <c r="K18" s="94"/>
      <c r="M18" s="345" t="s">
        <v>62</v>
      </c>
      <c r="N18" s="316">
        <v>7</v>
      </c>
      <c r="O18" s="317" t="str">
        <f>VLOOKUP(N18,'пр.взв.'!B5:F30,2,FALSE)</f>
        <v>MIKULIONYTĖ Ieva</v>
      </c>
      <c r="P18" s="318" t="str">
        <f>VLOOKUP(N18,'пр.взв.'!B1:E30,4,FALSE)</f>
        <v>LTU</v>
      </c>
      <c r="Q18" s="31"/>
    </row>
    <row r="19" spans="1:17" ht="15" customHeight="1" thickBot="1">
      <c r="A19" s="353"/>
      <c r="B19" s="87"/>
      <c r="C19" s="337"/>
      <c r="D19" s="307"/>
      <c r="E19" s="339"/>
      <c r="F19" s="309"/>
      <c r="G19" s="81"/>
      <c r="H19" s="84"/>
      <c r="I19" s="89">
        <v>6</v>
      </c>
      <c r="J19" s="98"/>
      <c r="K19" s="94"/>
      <c r="M19" s="346"/>
      <c r="N19" s="332"/>
      <c r="O19" s="333" t="e">
        <f>VLOOKUP(N19,'пр.взв.'!B1:E34,2,FALSE)</f>
        <v>#N/A</v>
      </c>
      <c r="P19" s="319" t="e">
        <f>VLOOKUP(N19,'пр.взв.'!B3:E34,4,FALSE)</f>
        <v>#N/A</v>
      </c>
      <c r="Q19" s="31"/>
    </row>
    <row r="20" spans="1:17" ht="15" customHeight="1" thickBot="1">
      <c r="A20" s="351" t="s">
        <v>42</v>
      </c>
      <c r="B20" s="87"/>
      <c r="C20" s="354">
        <v>4</v>
      </c>
      <c r="D20" s="310" t="str">
        <f>VLOOKUP(C20,'пр.взв.'!B1:F36,2,FALSE)</f>
        <v>BORSH Mikhaela</v>
      </c>
      <c r="E20" s="312">
        <f>VLOOKUP(C20,'пр.взв.'!B1:F36,3,FALSE)</f>
        <v>1994</v>
      </c>
      <c r="F20" s="304" t="str">
        <f>VLOOKUP(C20,'пр.взв.'!B1:F36,4,FALSE)</f>
        <v>MDA</v>
      </c>
      <c r="G20" s="81"/>
      <c r="H20" s="84"/>
      <c r="I20" s="133" t="s">
        <v>65</v>
      </c>
      <c r="J20" s="70"/>
      <c r="K20" s="94"/>
      <c r="M20" s="349" t="s">
        <v>38</v>
      </c>
      <c r="N20" s="314"/>
      <c r="O20" s="315" t="e">
        <f>VLOOKUP(N20,'пр.взв.'!B1:F32,2,FALSE)</f>
        <v>#N/A</v>
      </c>
      <c r="P20" s="314" t="e">
        <f>VLOOKUP(N20,'пр.взв.'!B1:E32,4,FALSE)</f>
        <v>#N/A</v>
      </c>
      <c r="Q20" s="31"/>
    </row>
    <row r="21" spans="1:17" ht="15" customHeight="1">
      <c r="A21" s="352"/>
      <c r="B21" s="87"/>
      <c r="C21" s="355"/>
      <c r="D21" s="311"/>
      <c r="E21" s="313"/>
      <c r="F21" s="305"/>
      <c r="G21" s="89">
        <v>4</v>
      </c>
      <c r="H21" s="85"/>
      <c r="I21" s="83"/>
      <c r="J21" s="70"/>
      <c r="K21" s="94"/>
      <c r="M21" s="350"/>
      <c r="N21" s="314"/>
      <c r="O21" s="315" t="e">
        <f>VLOOKUP(N21,'пр.взв.'!B1:E36,2,FALSE)</f>
        <v>#N/A</v>
      </c>
      <c r="P21" s="314" t="e">
        <f>VLOOKUP(N21,'пр.взв.'!B1:E36,4,FALSE)</f>
        <v>#N/A</v>
      </c>
      <c r="Q21" s="31"/>
    </row>
    <row r="22" spans="1:17" ht="15" customHeight="1" thickBot="1">
      <c r="A22" s="352"/>
      <c r="B22" s="87"/>
      <c r="C22" s="336">
        <v>8</v>
      </c>
      <c r="D22" s="358">
        <f>VLOOKUP(C22,'пр.взв.'!B1:F38,2,FALSE)</f>
        <v>0</v>
      </c>
      <c r="E22" s="356">
        <f>VLOOKUP(C22,'пр.взв.'!B1:F38,3,FALSE)</f>
        <v>0</v>
      </c>
      <c r="F22" s="302">
        <f>VLOOKUP(C22,'пр.взв.'!B1:F38,4,FALSE)</f>
        <v>0</v>
      </c>
      <c r="G22" s="120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53"/>
      <c r="B23" s="87"/>
      <c r="C23" s="337"/>
      <c r="D23" s="359"/>
      <c r="E23" s="357"/>
      <c r="F23" s="303"/>
      <c r="G23" s="76"/>
      <c r="H23" s="76"/>
      <c r="I23" s="11"/>
      <c r="J23" s="1"/>
      <c r="O23" s="74"/>
      <c r="P23" s="75"/>
      <c r="Q23" s="31"/>
    </row>
    <row r="24" spans="3:10" ht="38.25" customHeight="1">
      <c r="C24" s="342" t="s">
        <v>44</v>
      </c>
      <c r="D24" s="342"/>
      <c r="E24" s="342"/>
      <c r="F24" s="342"/>
      <c r="G24" s="342"/>
      <c r="H24" s="342"/>
      <c r="I24" s="342"/>
      <c r="J24" s="342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43">
        <v>1</v>
      </c>
      <c r="D27" s="103"/>
      <c r="E27" s="104"/>
      <c r="H27" s="343">
        <v>2</v>
      </c>
      <c r="I27" s="99"/>
      <c r="J27" s="65"/>
      <c r="K27" s="109"/>
      <c r="L27" s="109"/>
      <c r="M27" s="109"/>
    </row>
    <row r="28" spans="3:13" ht="12.75" customHeight="1" thickBot="1">
      <c r="C28" s="344"/>
      <c r="D28" s="105"/>
      <c r="E28" s="104"/>
      <c r="H28" s="344"/>
      <c r="I28" s="110"/>
      <c r="J28" s="67"/>
      <c r="K28" s="100"/>
      <c r="L28" s="109"/>
      <c r="M28" s="109"/>
    </row>
    <row r="29" spans="3:13" ht="15.75" customHeight="1">
      <c r="C29" s="106"/>
      <c r="D29" s="107"/>
      <c r="E29" s="102">
        <v>3</v>
      </c>
      <c r="H29" s="101"/>
      <c r="I29" s="109"/>
      <c r="J29" s="113"/>
      <c r="K29" s="109"/>
      <c r="L29" s="320">
        <v>2</v>
      </c>
      <c r="M29" s="321"/>
    </row>
    <row r="30" spans="3:13" ht="12.75" customHeight="1" thickBot="1">
      <c r="C30" s="106"/>
      <c r="D30" s="107"/>
      <c r="E30" s="122" t="s">
        <v>66</v>
      </c>
      <c r="H30" s="101"/>
      <c r="I30" s="109"/>
      <c r="J30" s="111"/>
      <c r="K30" s="109"/>
      <c r="L30" s="322" t="s">
        <v>65</v>
      </c>
      <c r="M30" s="323"/>
    </row>
    <row r="31" spans="3:13" ht="13.5" customHeight="1">
      <c r="C31" s="334">
        <v>3</v>
      </c>
      <c r="D31" s="108"/>
      <c r="E31" s="104"/>
      <c r="H31" s="334">
        <v>4</v>
      </c>
      <c r="I31" s="112"/>
      <c r="J31" s="69"/>
      <c r="K31" s="114"/>
      <c r="L31" s="109"/>
      <c r="M31" s="109"/>
    </row>
    <row r="32" spans="3:13" ht="18.75" thickBot="1">
      <c r="C32" s="335"/>
      <c r="D32" s="103"/>
      <c r="E32" s="104"/>
      <c r="H32" s="335"/>
      <c r="I32" s="99"/>
      <c r="J32" s="65"/>
      <c r="K32" s="109"/>
      <c r="L32" s="109"/>
      <c r="M32" s="109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15" t="str">
        <f>'[1]реквизиты'!$G$8</f>
        <v>V. Bukhval</v>
      </c>
      <c r="K36" s="116"/>
      <c r="L36" s="90"/>
      <c r="M36" s="116" t="str">
        <f>'[1]реквизиты'!$G$9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15"/>
      <c r="K38" s="119"/>
      <c r="L38" s="116"/>
      <c r="M38" s="116"/>
      <c r="N38" s="116"/>
    </row>
    <row r="39" spans="5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5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15" t="str">
        <f>'[1]реквизиты'!$G$10</f>
        <v>N. Glushkova</v>
      </c>
      <c r="K41" s="116"/>
      <c r="L41" s="90"/>
      <c r="M41" s="116" t="str">
        <f>'[1]реквизиты'!$G$11</f>
        <v>/RUS/</v>
      </c>
      <c r="N41" s="116"/>
    </row>
    <row r="42" spans="10:13" ht="15">
      <c r="J42" s="72"/>
      <c r="M42" s="92"/>
    </row>
  </sheetData>
  <sheetProtection/>
  <mergeCells count="81"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2012-05-20T13:16:33Z</cp:lastPrinted>
  <dcterms:created xsi:type="dcterms:W3CDTF">1996-10-08T23:32:33Z</dcterms:created>
  <dcterms:modified xsi:type="dcterms:W3CDTF">2012-05-23T05:46:51Z</dcterms:modified>
  <cp:category/>
  <cp:version/>
  <cp:contentType/>
  <cp:contentStatus/>
</cp:coreProperties>
</file>